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4\"/>
    </mc:Choice>
  </mc:AlternateContent>
  <bookViews>
    <workbookView xWindow="0" yWindow="0" windowWidth="19200" windowHeight="7425"/>
  </bookViews>
  <sheets>
    <sheet name="Reference" sheetId="7" r:id="rId1"/>
    <sheet name="Figure_14.6" sheetId="2" r:id="rId2"/>
    <sheet name="Data" sheetId="8" r:id="rId3"/>
  </sheets>
  <calcPr calcId="152511"/>
</workbook>
</file>

<file path=xl/calcChain.xml><?xml version="1.0" encoding="utf-8"?>
<calcChain xmlns="http://schemas.openxmlformats.org/spreadsheetml/2006/main">
  <c r="D35" i="8" l="1"/>
  <c r="V6" i="2"/>
  <c r="F36" i="8"/>
  <c r="F35" i="8"/>
  <c r="U6" i="2" s="1"/>
  <c r="V5" i="2"/>
  <c r="U5" i="2"/>
  <c r="K35" i="8"/>
  <c r="K36" i="8"/>
  <c r="V8" i="2"/>
  <c r="L36" i="8"/>
  <c r="L35" i="8"/>
  <c r="U8" i="2" s="1"/>
  <c r="V12" i="2"/>
  <c r="U12" i="2"/>
  <c r="H35" i="8"/>
  <c r="H36" i="8"/>
  <c r="V9" i="2"/>
  <c r="E36" i="8"/>
  <c r="E35" i="8"/>
  <c r="U9" i="2" s="1"/>
  <c r="V10" i="2"/>
  <c r="U10" i="2"/>
  <c r="D36" i="8"/>
  <c r="V14" i="2"/>
  <c r="U14" i="2"/>
  <c r="I36" i="8"/>
  <c r="I35" i="8"/>
  <c r="V15" i="2"/>
  <c r="U15" i="2"/>
  <c r="J35" i="8"/>
  <c r="J36" i="8"/>
  <c r="G36" i="8"/>
  <c r="V16" i="2"/>
  <c r="C36" i="8"/>
  <c r="V18" i="2" s="1"/>
  <c r="G35" i="8"/>
  <c r="U16" i="2" s="1"/>
  <c r="U18" i="2"/>
  <c r="C35" i="8"/>
  <c r="V13" i="2"/>
  <c r="V7" i="2"/>
  <c r="N36" i="8"/>
  <c r="M36" i="8"/>
  <c r="B36" i="8"/>
  <c r="O36" i="8" s="1"/>
  <c r="V11" i="2" s="1"/>
  <c r="U7" i="2"/>
  <c r="B35" i="8"/>
  <c r="U17" i="2" s="1"/>
  <c r="N35" i="8"/>
  <c r="U13" i="2" s="1"/>
  <c r="M35" i="8"/>
  <c r="A4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O35" i="8" l="1"/>
  <c r="U11" i="2" s="1"/>
  <c r="V17" i="2"/>
</calcChain>
</file>

<file path=xl/sharedStrings.xml><?xml version="1.0" encoding="utf-8"?>
<sst xmlns="http://schemas.openxmlformats.org/spreadsheetml/2006/main" count="44" uniqueCount="29">
  <si>
    <t>Japan</t>
  </si>
  <si>
    <t>Argentina</t>
  </si>
  <si>
    <t>Indonesia</t>
  </si>
  <si>
    <t>Thailand</t>
  </si>
  <si>
    <t>Colombia</t>
  </si>
  <si>
    <t>Average</t>
  </si>
  <si>
    <t>Country</t>
  </si>
  <si>
    <t>Finland</t>
  </si>
  <si>
    <t>Norway</t>
  </si>
  <si>
    <t>Sweden</t>
  </si>
  <si>
    <t>Hong Kong</t>
  </si>
  <si>
    <t>Malaysia</t>
  </si>
  <si>
    <t>South Korea</t>
  </si>
  <si>
    <t>Duration</t>
  </si>
  <si>
    <t>Mexico</t>
  </si>
  <si>
    <t>Chile</t>
  </si>
  <si>
    <t>Peak-to-trough index declines (left panel) and years duration of downturn (right panel)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</si>
  <si>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</si>
  <si>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</si>
  <si>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</si>
  <si>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</si>
  <si>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233</t>
  </si>
  <si>
    <r>
      <t>Figure 14.6 Cycles of</t>
    </r>
    <r>
      <rPr>
        <i/>
        <sz val="12"/>
        <color indexed="63"/>
        <rFont val="Times New Roman"/>
        <family val="1"/>
      </rPr>
      <t> Institutional Investor</t>
    </r>
    <r>
      <rPr>
        <sz val="12"/>
        <color indexed="63"/>
        <rFont val="Times New Roman"/>
        <family val="1"/>
      </rPr>
      <t> Sovereign ratings and past banking crises</t>
    </r>
  </si>
  <si>
    <t>Korea, South</t>
  </si>
  <si>
    <t>Institutional Investor Ratings, annual averages of bi-annual (March and September) ratings</t>
  </si>
  <si>
    <t>Peak-to-trough</t>
  </si>
  <si>
    <t>P-to-T</t>
  </si>
  <si>
    <r>
      <rPr>
        <i/>
        <sz val="11"/>
        <rFont val="Times New Roman"/>
        <family val="1"/>
      </rPr>
      <t>Sources: Institutional Investor</t>
    </r>
    <r>
      <rPr>
        <sz val="11"/>
        <rFont val="Times New Roman"/>
        <family val="1"/>
      </rPr>
      <t xml:space="preserve"> and authors’ calculations.</t>
    </r>
  </si>
  <si>
    <r>
      <rPr>
        <i/>
        <sz val="11"/>
        <rFont val="Times New Roman"/>
        <family val="1"/>
      </rPr>
      <t>Notes: Institutional Investor</t>
    </r>
    <r>
      <rPr>
        <sz val="11"/>
        <rFont val="Times New Roman"/>
        <family val="1"/>
      </rPr>
      <t>’s ratings range from 0 to a 100, rising with increased creditworthiness.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</si>
</sst>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0.0"/>
    <numFmt numFmtId="171" formatCode="_(* #,##0.0_);_(* \(#,##0.0\);_(* &quot;-&quot;??_);_(@_)"/>
  </numFmts>
  <fonts count="33" x14ac:knownFonts="1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color rgb="FF333333"/>
      <name val="Times New Roman"/>
      <family val="1"/>
    </font>
    <font>
      <sz val="10"/>
      <name val="Times New Roman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168" fontId="0" fillId="0" borderId="0" xfId="0" applyNumberFormat="1"/>
    <xf numFmtId="0" fontId="0" fillId="0" borderId="0" xfId="0" applyAlignment="1"/>
    <xf numFmtId="0" fontId="0" fillId="24" borderId="0" xfId="0" applyFill="1" applyAlignment="1"/>
    <xf numFmtId="0" fontId="21" fillId="25" borderId="10" xfId="0" applyFont="1" applyFill="1" applyBorder="1" applyAlignment="1"/>
    <xf numFmtId="0" fontId="21" fillId="25" borderId="11" xfId="0" applyFont="1" applyFill="1" applyBorder="1" applyAlignment="1"/>
    <xf numFmtId="0" fontId="21" fillId="25" borderId="12" xfId="0" applyFont="1" applyFill="1" applyBorder="1" applyAlignment="1"/>
    <xf numFmtId="0" fontId="21" fillId="25" borderId="13" xfId="0" applyFont="1" applyFill="1" applyBorder="1" applyAlignment="1"/>
    <xf numFmtId="0" fontId="21" fillId="25" borderId="0" xfId="0" applyFont="1" applyFill="1" applyBorder="1" applyAlignment="1"/>
    <xf numFmtId="0" fontId="21" fillId="25" borderId="14" xfId="0" applyFont="1" applyFill="1" applyBorder="1" applyAlignment="1"/>
    <xf numFmtId="0" fontId="25" fillId="25" borderId="13" xfId="0" applyFont="1" applyFill="1" applyBorder="1" applyAlignment="1"/>
    <xf numFmtId="0" fontId="21" fillId="25" borderId="15" xfId="0" applyFont="1" applyFill="1" applyBorder="1" applyAlignment="1"/>
    <xf numFmtId="0" fontId="21" fillId="25" borderId="16" xfId="0" applyFont="1" applyFill="1" applyBorder="1" applyAlignment="1"/>
    <xf numFmtId="0" fontId="21" fillId="25" borderId="17" xfId="0" applyFont="1" applyFill="1" applyBorder="1" applyAlignment="1"/>
    <xf numFmtId="0" fontId="31" fillId="24" borderId="0" xfId="0" applyFont="1" applyFill="1" applyAlignment="1">
      <alignment vertical="center"/>
    </xf>
    <xf numFmtId="0" fontId="21" fillId="24" borderId="0" xfId="0" applyFont="1" applyFill="1" applyAlignment="1"/>
    <xf numFmtId="0" fontId="0" fillId="0" borderId="0" xfId="25" applyFont="1" applyAlignment="1">
      <alignment horizontal="right"/>
    </xf>
    <xf numFmtId="43" fontId="0" fillId="0" borderId="0" xfId="29" applyFont="1"/>
    <xf numFmtId="171" fontId="0" fillId="0" borderId="0" xfId="29" applyNumberFormat="1" applyFont="1"/>
    <xf numFmtId="168" fontId="0" fillId="26" borderId="0" xfId="0" applyNumberFormat="1" applyFill="1"/>
    <xf numFmtId="168" fontId="0" fillId="27" borderId="0" xfId="0" applyNumberFormat="1" applyFill="1"/>
    <xf numFmtId="171" fontId="32" fillId="26" borderId="0" xfId="29" applyNumberFormat="1" applyFont="1" applyFill="1"/>
    <xf numFmtId="171" fontId="32" fillId="27" borderId="0" xfId="29" applyNumberFormat="1" applyFont="1" applyFill="1"/>
    <xf numFmtId="2" fontId="0" fillId="27" borderId="0" xfId="0" applyNumberFormat="1" applyFill="1"/>
    <xf numFmtId="2" fontId="0" fillId="26" borderId="0" xfId="0" applyNumberFormat="1" applyFill="1"/>
    <xf numFmtId="43" fontId="32" fillId="26" borderId="0" xfId="29" applyFont="1" applyFill="1"/>
    <xf numFmtId="43" fontId="32" fillId="27" borderId="0" xfId="29" applyFont="1" applyFill="1"/>
    <xf numFmtId="43" fontId="20" fillId="26" borderId="0" xfId="29" applyFont="1" applyFill="1"/>
    <xf numFmtId="0" fontId="20" fillId="25" borderId="18" xfId="0" applyFont="1" applyFill="1" applyBorder="1"/>
    <xf numFmtId="0" fontId="20" fillId="25" borderId="19" xfId="0" applyFont="1" applyFill="1" applyBorder="1" applyAlignment="1">
      <alignment vertical="top" wrapText="1"/>
    </xf>
    <xf numFmtId="168" fontId="0" fillId="25" borderId="0" xfId="0" applyNumberFormat="1" applyFill="1" applyBorder="1"/>
    <xf numFmtId="168" fontId="0" fillId="25" borderId="20" xfId="0" applyNumberFormat="1" applyFill="1" applyBorder="1"/>
    <xf numFmtId="0" fontId="20" fillId="25" borderId="21" xfId="0" applyFont="1" applyFill="1" applyBorder="1" applyAlignment="1">
      <alignment vertical="top" wrapText="1"/>
    </xf>
    <xf numFmtId="168" fontId="0" fillId="25" borderId="22" xfId="0" applyNumberFormat="1" applyFill="1" applyBorder="1"/>
    <xf numFmtId="168" fontId="0" fillId="25" borderId="23" xfId="0" applyNumberFormat="1" applyFill="1" applyBorder="1"/>
    <xf numFmtId="0" fontId="0" fillId="25" borderId="10" xfId="0" applyFill="1" applyBorder="1"/>
    <xf numFmtId="0" fontId="0" fillId="25" borderId="11" xfId="0" applyFill="1" applyBorder="1"/>
    <xf numFmtId="0" fontId="20" fillId="25" borderId="12" xfId="0" applyFont="1" applyFill="1" applyBorder="1" applyAlignment="1">
      <alignment horizontal="right"/>
    </xf>
    <xf numFmtId="0" fontId="20" fillId="25" borderId="13" xfId="0" applyFont="1" applyFill="1" applyBorder="1"/>
    <xf numFmtId="168" fontId="0" fillId="25" borderId="14" xfId="0" applyNumberFormat="1" applyFill="1" applyBorder="1"/>
    <xf numFmtId="0" fontId="20" fillId="25" borderId="15" xfId="0" applyFont="1" applyFill="1" applyBorder="1"/>
    <xf numFmtId="0" fontId="0" fillId="25" borderId="16" xfId="0" applyFill="1" applyBorder="1"/>
    <xf numFmtId="168" fontId="0" fillId="25" borderId="17" xfId="0" applyNumberFormat="1" applyFill="1" applyBorder="1"/>
    <xf numFmtId="0" fontId="20" fillId="25" borderId="10" xfId="0" applyFont="1" applyFill="1" applyBorder="1"/>
    <xf numFmtId="0" fontId="0" fillId="25" borderId="12" xfId="0" applyFill="1" applyBorder="1"/>
    <xf numFmtId="0" fontId="0" fillId="25" borderId="15" xfId="0" applyFill="1" applyBorder="1"/>
    <xf numFmtId="0" fontId="20" fillId="25" borderId="16" xfId="0" applyFont="1" applyFill="1" applyBorder="1"/>
    <xf numFmtId="0" fontId="20" fillId="25" borderId="17" xfId="0" applyFont="1" applyFill="1" applyBorder="1"/>
    <xf numFmtId="0" fontId="0" fillId="24" borderId="0" xfId="0" applyFill="1"/>
    <xf numFmtId="0" fontId="23" fillId="24" borderId="0" xfId="0" applyFont="1" applyFill="1"/>
    <xf numFmtId="0" fontId="29" fillId="0" borderId="0" xfId="0" applyFont="1" applyAlignment="1">
      <alignment vertical="center"/>
    </xf>
    <xf numFmtId="0" fontId="20" fillId="25" borderId="24" xfId="0" applyFont="1" applyFill="1" applyBorder="1" applyAlignment="1">
      <alignment horizontal="right"/>
    </xf>
    <xf numFmtId="0" fontId="20" fillId="25" borderId="25" xfId="0" applyFont="1" applyFill="1" applyBorder="1" applyAlignment="1">
      <alignment horizontal="right"/>
    </xf>
    <xf numFmtId="0" fontId="28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708853238265002E-2"/>
          <c:y val="6.8306010928961749E-4"/>
          <c:w val="0.79322776227537717"/>
          <c:h val="0.83196721311475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cat>
            <c:strRef>
              <c:f>Figure_14.6!$T$5:$T$18</c:f>
              <c:strCache>
                <c:ptCount val="14"/>
                <c:pt idx="0">
                  <c:v>Mexico</c:v>
                </c:pt>
                <c:pt idx="1">
                  <c:v>Hong Kong</c:v>
                </c:pt>
                <c:pt idx="2">
                  <c:v>Sweden</c:v>
                </c:pt>
                <c:pt idx="3">
                  <c:v>Norway</c:v>
                </c:pt>
                <c:pt idx="4">
                  <c:v>Finland</c:v>
                </c:pt>
                <c:pt idx="5">
                  <c:v>Colombia</c:v>
                </c:pt>
                <c:pt idx="6">
                  <c:v>Average</c:v>
                </c:pt>
                <c:pt idx="7">
                  <c:v>Japan</c:v>
                </c:pt>
                <c:pt idx="8">
                  <c:v>Thailand</c:v>
                </c:pt>
                <c:pt idx="9">
                  <c:v>South Korea</c:v>
                </c:pt>
                <c:pt idx="10">
                  <c:v>Malaysia</c:v>
                </c:pt>
                <c:pt idx="11">
                  <c:v>Indonesia</c:v>
                </c:pt>
                <c:pt idx="12">
                  <c:v>Argentina</c:v>
                </c:pt>
                <c:pt idx="13">
                  <c:v>Chile</c:v>
                </c:pt>
              </c:strCache>
            </c:strRef>
          </c:cat>
          <c:val>
            <c:numRef>
              <c:f>Figure_14.6!$U$5:$U$18</c:f>
              <c:numCache>
                <c:formatCode>0.0</c:formatCode>
                <c:ptCount val="14"/>
                <c:pt idx="0">
                  <c:v>-5.1000000000000014</c:v>
                </c:pt>
                <c:pt idx="1">
                  <c:v>-5.4500000000000028</c:v>
                </c:pt>
                <c:pt idx="2">
                  <c:v>-6.8499999999999943</c:v>
                </c:pt>
                <c:pt idx="3">
                  <c:v>-9.7000000000000028</c:v>
                </c:pt>
                <c:pt idx="4">
                  <c:v>-9.75</c:v>
                </c:pt>
                <c:pt idx="5">
                  <c:v>-9.9500000000000028</c:v>
                </c:pt>
                <c:pt idx="6">
                  <c:v>-15.284615384615385</c:v>
                </c:pt>
                <c:pt idx="7">
                  <c:v>-13.049999999999997</c:v>
                </c:pt>
                <c:pt idx="8">
                  <c:v>-14.250000000000007</c:v>
                </c:pt>
                <c:pt idx="9">
                  <c:v>-17.299999999999997</c:v>
                </c:pt>
                <c:pt idx="10">
                  <c:v>-17.499999999999993</c:v>
                </c:pt>
                <c:pt idx="11">
                  <c:v>-29.45</c:v>
                </c:pt>
                <c:pt idx="12">
                  <c:v>-29.9</c:v>
                </c:pt>
                <c:pt idx="13">
                  <c:v>-30.450000000000003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26872"/>
        <c:axId val="333128440"/>
      </c:barChart>
      <c:catAx>
        <c:axId val="33312687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3128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128440"/>
        <c:scaling>
          <c:orientation val="minMax"/>
          <c:max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 decline</a:t>
                </a:r>
              </a:p>
            </c:rich>
          </c:tx>
          <c:layout>
            <c:manualLayout>
              <c:xMode val="edge"/>
              <c:yMode val="edge"/>
              <c:x val="0.35650678315120843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3126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66666666666663E-2"/>
          <c:y val="5.2994723028042555E-2"/>
          <c:w val="0.84363636363636363"/>
          <c:h val="0.871579843318095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val>
            <c:numRef>
              <c:f>Figure_14.6!$V$5:$V$18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5.3076923076923075</c:v>
                </c:pt>
                <c:pt idx="7">
                  <c:v>14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129616"/>
        <c:axId val="333122952"/>
      </c:barChart>
      <c:catAx>
        <c:axId val="3331296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312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122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b="0"/>
                  <a:t>Duration</a:t>
                </a:r>
              </a:p>
            </c:rich>
          </c:tx>
          <c:layout>
            <c:manualLayout>
              <c:xMode val="edge"/>
              <c:yMode val="edge"/>
              <c:x val="0.42181818181818181"/>
              <c:y val="0.947369305152645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312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123825</xdr:rowOff>
    </xdr:from>
    <xdr:to>
      <xdr:col>13</xdr:col>
      <xdr:colOff>352425</xdr:colOff>
      <xdr:row>34</xdr:row>
      <xdr:rowOff>76200</xdr:rowOff>
    </xdr:to>
    <xdr:graphicFrame macro="">
      <xdr:nvGraphicFramePr>
        <xdr:cNvPr id="114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133350</xdr:colOff>
      <xdr:row>3</xdr:row>
      <xdr:rowOff>133350</xdr:rowOff>
    </xdr:from>
    <xdr:to>
      <xdr:col>17</xdr:col>
      <xdr:colOff>509588</xdr:colOff>
      <xdr:row>31</xdr:row>
      <xdr:rowOff>128588</xdr:rowOff>
    </xdr:to>
    <xdr:graphicFrame macro="">
      <xdr:nvGraphicFramePr>
        <xdr:cNvPr id="114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0.40224</cdr:x>
      <cdr:y>0.42972</cdr:y>
    </cdr:from>
    <cdr:to>
      <cdr:x>0.49899</cdr:x>
      <cdr:y>0.47159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4032" y="1988293"/>
          <a:ext cx="492442" cy="192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-15</a:t>
          </a:r>
        </a:p>
      </cdr:txBody>
    </cdr:sp>
  </cdr:relSizeAnchor>
  <cdr:relSizeAnchor xmlns:cdr="http://schemas.openxmlformats.org/drawingml/2006/chartDrawing">
    <cdr:from>
      <cdr:x>0.19503</cdr:x>
      <cdr:y>0.0663</cdr:y>
    </cdr:from>
    <cdr:to>
      <cdr:x>0.29079</cdr:x>
      <cdr:y>0.09691</cdr:y>
    </cdr:to>
    <cdr:sp macro="" textlink="">
      <cdr:nvSpPr>
        <cdr:cNvPr id="9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0065" y="309720"/>
          <a:ext cx="492919" cy="14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0.42814</cdr:x>
      <cdr:y>0.50996</cdr:y>
    </cdr:from>
    <cdr:to>
      <cdr:x>0.67199</cdr:x>
      <cdr:y>0.54545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89" y="2300601"/>
          <a:ext cx="621020" cy="160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F25" sqref="F25"/>
    </sheetView>
  </sheetViews>
  <sheetFormatPr defaultRowHeight="13.15" x14ac:dyDescent="0.4"/>
  <sheetData>
    <row r="1" spans="1:59" ht="13.5" thickBot="1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5.75" thickTop="1" x14ac:dyDescent="0.45">
      <c r="A2" s="4"/>
      <c r="B2" s="5" t="s">
        <v>17</v>
      </c>
      <c r="C2" s="6"/>
      <c r="D2" s="6"/>
      <c r="E2" s="6"/>
      <c r="F2" s="6"/>
      <c r="G2" s="6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5.4" x14ac:dyDescent="0.45">
      <c r="A3" s="4"/>
      <c r="B3" s="8" t="s">
        <v>18</v>
      </c>
      <c r="C3" s="9"/>
      <c r="D3" s="9"/>
      <c r="E3" s="9"/>
      <c r="F3" s="9"/>
      <c r="G3" s="9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.4" x14ac:dyDescent="0.45">
      <c r="A4" s="4"/>
      <c r="B4" s="11" t="s">
        <v>19</v>
      </c>
      <c r="C4" s="9"/>
      <c r="D4" s="9"/>
      <c r="E4" s="9"/>
      <c r="F4" s="9"/>
      <c r="G4" s="9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5.4" x14ac:dyDescent="0.45">
      <c r="A5" s="4"/>
      <c r="B5" s="8" t="s">
        <v>20</v>
      </c>
      <c r="C5" s="9"/>
      <c r="D5" s="9"/>
      <c r="E5" s="9"/>
      <c r="F5" s="9"/>
      <c r="G5" s="9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5.75" thickBot="1" x14ac:dyDescent="0.5">
      <c r="A6" s="4"/>
      <c r="B6" s="12"/>
      <c r="C6" s="13"/>
      <c r="D6" s="13"/>
      <c r="E6" s="13"/>
      <c r="F6" s="13"/>
      <c r="G6" s="13"/>
      <c r="H6" s="1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3.5" thickTop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5.4" x14ac:dyDescent="0.45">
      <c r="A9" s="4"/>
      <c r="B9" s="15" t="s">
        <v>22</v>
      </c>
      <c r="C9" s="4"/>
      <c r="D9" s="4"/>
      <c r="E9" s="4"/>
      <c r="F9" s="4"/>
      <c r="G9" s="4"/>
      <c r="H9" s="4"/>
      <c r="I9" s="4"/>
      <c r="K9" s="4"/>
      <c r="L9" s="4"/>
      <c r="M9" s="16" t="s">
        <v>21</v>
      </c>
      <c r="N9" s="4"/>
      <c r="O9" s="4"/>
      <c r="P9" s="4"/>
      <c r="Q9" s="4"/>
      <c r="R9" s="4"/>
      <c r="S9" s="1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x14ac:dyDescent="0.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x14ac:dyDescent="0.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x14ac:dyDescent="0.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x14ac:dyDescent="0.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x14ac:dyDescent="0.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x14ac:dyDescent="0.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x14ac:dyDescent="0.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x14ac:dyDescent="0.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x14ac:dyDescent="0.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x14ac:dyDescent="0.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x14ac:dyDescent="0.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x14ac:dyDescent="0.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x14ac:dyDescent="0.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x14ac:dyDescent="0.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x14ac:dyDescent="0.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x14ac:dyDescent="0.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x14ac:dyDescent="0.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x14ac:dyDescent="0.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x14ac:dyDescent="0.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x14ac:dyDescent="0.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x14ac:dyDescent="0.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x14ac:dyDescent="0.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x14ac:dyDescent="0.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x14ac:dyDescent="0.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x14ac:dyDescent="0.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x14ac:dyDescent="0.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x14ac:dyDescent="0.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x14ac:dyDescent="0.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x14ac:dyDescent="0.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x14ac:dyDescent="0.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x14ac:dyDescent="0.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x14ac:dyDescent="0.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x14ac:dyDescent="0.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x14ac:dyDescent="0.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x14ac:dyDescent="0.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x14ac:dyDescent="0.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x14ac:dyDescent="0.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x14ac:dyDescent="0.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x14ac:dyDescent="0.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x14ac:dyDescent="0.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x14ac:dyDescent="0.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x14ac:dyDescent="0.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x14ac:dyDescent="0.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x14ac:dyDescent="0.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x14ac:dyDescent="0.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x14ac:dyDescent="0.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x14ac:dyDescent="0.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x14ac:dyDescent="0.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x14ac:dyDescent="0.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x14ac:dyDescent="0.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x14ac:dyDescent="0.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x14ac:dyDescent="0.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x14ac:dyDescent="0.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x14ac:dyDescent="0.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x14ac:dyDescent="0.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x14ac:dyDescent="0.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x14ac:dyDescent="0.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x14ac:dyDescent="0.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x14ac:dyDescent="0.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x14ac:dyDescent="0.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x14ac:dyDescent="0.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x14ac:dyDescent="0.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x14ac:dyDescent="0.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x14ac:dyDescent="0.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x14ac:dyDescent="0.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x14ac:dyDescent="0.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x14ac:dyDescent="0.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x14ac:dyDescent="0.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x14ac:dyDescent="0.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x14ac:dyDescent="0.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x14ac:dyDescent="0.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x14ac:dyDescent="0.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x14ac:dyDescent="0.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x14ac:dyDescent="0.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x14ac:dyDescent="0.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x14ac:dyDescent="0.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x14ac:dyDescent="0.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x14ac:dyDescent="0.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x14ac:dyDescent="0.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x14ac:dyDescent="0.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x14ac:dyDescent="0.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x14ac:dyDescent="0.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x14ac:dyDescent="0.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x14ac:dyDescent="0.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x14ac:dyDescent="0.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x14ac:dyDescent="0.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x14ac:dyDescent="0.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x14ac:dyDescent="0.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x14ac:dyDescent="0.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x14ac:dyDescent="0.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x14ac:dyDescent="0.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x14ac:dyDescent="0.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x14ac:dyDescent="0.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x14ac:dyDescent="0.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x14ac:dyDescent="0.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x14ac:dyDescent="0.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x14ac:dyDescent="0.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x14ac:dyDescent="0.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x14ac:dyDescent="0.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x14ac:dyDescent="0.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x14ac:dyDescent="0.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x14ac:dyDescent="0.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x14ac:dyDescent="0.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x14ac:dyDescent="0.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x14ac:dyDescent="0.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x14ac:dyDescent="0.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x14ac:dyDescent="0.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x14ac:dyDescent="0.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x14ac:dyDescent="0.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x14ac:dyDescent="0.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x14ac:dyDescent="0.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x14ac:dyDescent="0.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x14ac:dyDescent="0.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x14ac:dyDescent="0.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x14ac:dyDescent="0.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x14ac:dyDescent="0.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x14ac:dyDescent="0.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x14ac:dyDescent="0.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x14ac:dyDescent="0.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x14ac:dyDescent="0.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59" x14ac:dyDescent="0.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59" x14ac:dyDescent="0.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59" x14ac:dyDescent="0.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1:59" x14ac:dyDescent="0.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59" x14ac:dyDescent="0.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59" x14ac:dyDescent="0.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1:59" x14ac:dyDescent="0.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x14ac:dyDescent="0.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59" x14ac:dyDescent="0.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59" x14ac:dyDescent="0.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59" x14ac:dyDescent="0.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x14ac:dyDescent="0.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59" x14ac:dyDescent="0.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1:59" x14ac:dyDescent="0.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1:59" x14ac:dyDescent="0.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1:59" x14ac:dyDescent="0.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1:59" x14ac:dyDescent="0.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x14ac:dyDescent="0.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1:59" x14ac:dyDescent="0.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1:59" x14ac:dyDescent="0.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1:59" x14ac:dyDescent="0.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1:59" x14ac:dyDescent="0.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1:59" x14ac:dyDescent="0.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1:59" x14ac:dyDescent="0.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1:59" x14ac:dyDescent="0.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1:59" x14ac:dyDescent="0.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x14ac:dyDescent="0.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1:59" x14ac:dyDescent="0.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1:59" x14ac:dyDescent="0.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1:59" x14ac:dyDescent="0.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1:59" x14ac:dyDescent="0.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1:59" x14ac:dyDescent="0.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1:59" x14ac:dyDescent="0.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1:59" x14ac:dyDescent="0.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1:59" x14ac:dyDescent="0.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1:59" x14ac:dyDescent="0.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1:59" x14ac:dyDescent="0.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1:59" x14ac:dyDescent="0.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1:59" x14ac:dyDescent="0.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1:59" x14ac:dyDescent="0.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1:59" x14ac:dyDescent="0.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1:59" x14ac:dyDescent="0.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1:59" x14ac:dyDescent="0.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1:59" x14ac:dyDescent="0.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1:59" x14ac:dyDescent="0.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1:59" x14ac:dyDescent="0.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1:59" x14ac:dyDescent="0.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1:59" x14ac:dyDescent="0.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</row>
    <row r="266" spans="1:59" x14ac:dyDescent="0.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</row>
    <row r="267" spans="1:59" x14ac:dyDescent="0.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</row>
    <row r="268" spans="1:59" x14ac:dyDescent="0.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</row>
    <row r="269" spans="1:59" x14ac:dyDescent="0.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</row>
    <row r="270" spans="1:59" x14ac:dyDescent="0.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1:59" x14ac:dyDescent="0.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</row>
    <row r="272" spans="1:59" x14ac:dyDescent="0.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</row>
    <row r="273" spans="1:59" x14ac:dyDescent="0.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</row>
    <row r="274" spans="1:59" x14ac:dyDescent="0.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</row>
    <row r="275" spans="1:59" x14ac:dyDescent="0.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</row>
    <row r="276" spans="1:59" x14ac:dyDescent="0.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1:59" x14ac:dyDescent="0.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</row>
    <row r="278" spans="1:59" x14ac:dyDescent="0.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</row>
    <row r="279" spans="1:59" x14ac:dyDescent="0.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</row>
    <row r="280" spans="1:59" x14ac:dyDescent="0.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</row>
    <row r="281" spans="1:59" x14ac:dyDescent="0.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</row>
    <row r="282" spans="1:59" x14ac:dyDescent="0.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</row>
    <row r="283" spans="1:59" x14ac:dyDescent="0.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</row>
    <row r="284" spans="1:59" x14ac:dyDescent="0.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</row>
    <row r="285" spans="1:59" x14ac:dyDescent="0.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</row>
    <row r="286" spans="1:59" x14ac:dyDescent="0.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</row>
    <row r="287" spans="1:59" x14ac:dyDescent="0.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</row>
    <row r="288" spans="1:59" x14ac:dyDescent="0.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</row>
    <row r="289" spans="1:59" x14ac:dyDescent="0.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</row>
    <row r="290" spans="1:59" x14ac:dyDescent="0.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</row>
    <row r="291" spans="1:59" x14ac:dyDescent="0.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</row>
    <row r="292" spans="1:59" x14ac:dyDescent="0.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</row>
    <row r="293" spans="1:59" x14ac:dyDescent="0.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</row>
    <row r="294" spans="1:59" x14ac:dyDescent="0.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</row>
    <row r="295" spans="1:59" x14ac:dyDescent="0.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</row>
    <row r="296" spans="1:59" x14ac:dyDescent="0.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</row>
    <row r="297" spans="1:59" x14ac:dyDescent="0.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</row>
    <row r="298" spans="1:59" x14ac:dyDescent="0.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</row>
    <row r="299" spans="1:59" x14ac:dyDescent="0.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</row>
    <row r="300" spans="1:59" x14ac:dyDescent="0.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</row>
    <row r="301" spans="1:59" x14ac:dyDescent="0.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</row>
    <row r="302" spans="1:59" x14ac:dyDescent="0.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</row>
    <row r="303" spans="1:59" x14ac:dyDescent="0.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</row>
    <row r="304" spans="1:59" x14ac:dyDescent="0.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</row>
    <row r="305" spans="1:59" x14ac:dyDescent="0.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</row>
    <row r="306" spans="1:59" x14ac:dyDescent="0.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</row>
    <row r="307" spans="1:59" x14ac:dyDescent="0.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</row>
    <row r="308" spans="1:59" x14ac:dyDescent="0.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</row>
    <row r="309" spans="1:59" x14ac:dyDescent="0.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</row>
    <row r="310" spans="1:59" x14ac:dyDescent="0.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</row>
    <row r="311" spans="1:59" x14ac:dyDescent="0.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</row>
    <row r="312" spans="1:59" x14ac:dyDescent="0.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</row>
    <row r="313" spans="1:59" x14ac:dyDescent="0.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</row>
    <row r="314" spans="1:59" x14ac:dyDescent="0.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</row>
    <row r="315" spans="1:59" x14ac:dyDescent="0.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</row>
    <row r="316" spans="1:59" x14ac:dyDescent="0.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</row>
    <row r="317" spans="1:59" x14ac:dyDescent="0.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</row>
    <row r="318" spans="1:59" x14ac:dyDescent="0.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</row>
    <row r="319" spans="1:59" x14ac:dyDescent="0.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</row>
    <row r="320" spans="1:59" x14ac:dyDescent="0.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</row>
    <row r="321" spans="1:59" x14ac:dyDescent="0.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1:59" x14ac:dyDescent="0.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</row>
    <row r="323" spans="1:59" x14ac:dyDescent="0.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</row>
    <row r="324" spans="1:59" x14ac:dyDescent="0.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</row>
    <row r="325" spans="1:59" x14ac:dyDescent="0.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</row>
    <row r="326" spans="1:59" x14ac:dyDescent="0.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</row>
    <row r="327" spans="1:59" x14ac:dyDescent="0.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</row>
    <row r="328" spans="1:59" x14ac:dyDescent="0.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</row>
    <row r="329" spans="1:59" x14ac:dyDescent="0.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</row>
    <row r="330" spans="1:59" x14ac:dyDescent="0.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</row>
    <row r="331" spans="1:59" x14ac:dyDescent="0.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</row>
    <row r="332" spans="1:59" x14ac:dyDescent="0.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</row>
    <row r="333" spans="1:59" x14ac:dyDescent="0.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</row>
    <row r="334" spans="1:59" x14ac:dyDescent="0.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</row>
    <row r="335" spans="1:59" x14ac:dyDescent="0.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</row>
    <row r="336" spans="1:59" x14ac:dyDescent="0.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</row>
    <row r="337" spans="1:59" x14ac:dyDescent="0.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spans="1:59" x14ac:dyDescent="0.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</row>
    <row r="339" spans="1:59" x14ac:dyDescent="0.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</row>
    <row r="340" spans="1:59" x14ac:dyDescent="0.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</row>
    <row r="341" spans="1:59" x14ac:dyDescent="0.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</row>
    <row r="342" spans="1:59" x14ac:dyDescent="0.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</row>
    <row r="343" spans="1:59" x14ac:dyDescent="0.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</row>
    <row r="344" spans="1:59" x14ac:dyDescent="0.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spans="1:59" x14ac:dyDescent="0.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</row>
    <row r="346" spans="1:59" x14ac:dyDescent="0.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</row>
    <row r="347" spans="1:59" x14ac:dyDescent="0.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</row>
    <row r="348" spans="1:59" x14ac:dyDescent="0.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</row>
    <row r="349" spans="1:59" x14ac:dyDescent="0.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</row>
    <row r="350" spans="1:59" x14ac:dyDescent="0.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1:59" x14ac:dyDescent="0.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1:59" x14ac:dyDescent="0.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1:59" x14ac:dyDescent="0.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1:59" x14ac:dyDescent="0.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</row>
    <row r="355" spans="1:59" x14ac:dyDescent="0.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</row>
    <row r="356" spans="1:59" x14ac:dyDescent="0.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</row>
    <row r="357" spans="1:59" x14ac:dyDescent="0.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</row>
    <row r="358" spans="1:59" x14ac:dyDescent="0.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</row>
    <row r="359" spans="1:59" x14ac:dyDescent="0.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</row>
    <row r="360" spans="1:59" x14ac:dyDescent="0.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</row>
    <row r="361" spans="1:59" x14ac:dyDescent="0.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</row>
    <row r="362" spans="1:59" x14ac:dyDescent="0.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</row>
    <row r="363" spans="1:59" x14ac:dyDescent="0.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</row>
    <row r="364" spans="1:59" x14ac:dyDescent="0.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</row>
    <row r="365" spans="1:59" x14ac:dyDescent="0.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</row>
    <row r="366" spans="1:59" x14ac:dyDescent="0.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</row>
    <row r="367" spans="1:59" x14ac:dyDescent="0.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</row>
    <row r="368" spans="1:59" x14ac:dyDescent="0.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</row>
    <row r="369" spans="1:59" x14ac:dyDescent="0.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</row>
    <row r="370" spans="1:59" x14ac:dyDescent="0.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</row>
    <row r="371" spans="1:59" x14ac:dyDescent="0.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</row>
    <row r="372" spans="1:59" x14ac:dyDescent="0.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</row>
    <row r="373" spans="1:59" x14ac:dyDescent="0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</row>
    <row r="374" spans="1:59" x14ac:dyDescent="0.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</row>
    <row r="375" spans="1:59" x14ac:dyDescent="0.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</row>
    <row r="376" spans="1:59" x14ac:dyDescent="0.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</row>
    <row r="377" spans="1:59" x14ac:dyDescent="0.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</row>
    <row r="378" spans="1:59" x14ac:dyDescent="0.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</row>
    <row r="379" spans="1:59" x14ac:dyDescent="0.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</row>
    <row r="380" spans="1:59" x14ac:dyDescent="0.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</row>
    <row r="381" spans="1:59" x14ac:dyDescent="0.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</row>
    <row r="382" spans="1:59" x14ac:dyDescent="0.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</row>
    <row r="383" spans="1:59" x14ac:dyDescent="0.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</row>
    <row r="384" spans="1:59" x14ac:dyDescent="0.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</row>
    <row r="385" spans="1:59" x14ac:dyDescent="0.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</row>
    <row r="386" spans="1:59" x14ac:dyDescent="0.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</row>
    <row r="387" spans="1:59" x14ac:dyDescent="0.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</row>
    <row r="388" spans="1:59" x14ac:dyDescent="0.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</row>
    <row r="389" spans="1:59" x14ac:dyDescent="0.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</row>
    <row r="390" spans="1:59" x14ac:dyDescent="0.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</row>
    <row r="391" spans="1:59" x14ac:dyDescent="0.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</row>
    <row r="392" spans="1:59" x14ac:dyDescent="0.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</row>
    <row r="393" spans="1:59" x14ac:dyDescent="0.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</row>
    <row r="394" spans="1:59" x14ac:dyDescent="0.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</row>
    <row r="395" spans="1:59" x14ac:dyDescent="0.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</row>
    <row r="396" spans="1:59" x14ac:dyDescent="0.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</row>
    <row r="397" spans="1:59" x14ac:dyDescent="0.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</row>
    <row r="398" spans="1:59" x14ac:dyDescent="0.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</row>
    <row r="399" spans="1:59" x14ac:dyDescent="0.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</row>
    <row r="400" spans="1:59" x14ac:dyDescent="0.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</row>
    <row r="401" spans="1:59" x14ac:dyDescent="0.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</row>
    <row r="402" spans="1:59" x14ac:dyDescent="0.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</row>
    <row r="403" spans="1:59" x14ac:dyDescent="0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</row>
    <row r="404" spans="1:59" x14ac:dyDescent="0.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</row>
    <row r="405" spans="1:59" x14ac:dyDescent="0.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</row>
    <row r="406" spans="1:59" x14ac:dyDescent="0.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</row>
    <row r="407" spans="1:59" x14ac:dyDescent="0.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</row>
    <row r="408" spans="1:59" x14ac:dyDescent="0.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</row>
    <row r="409" spans="1:59" x14ac:dyDescent="0.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</row>
    <row r="410" spans="1:59" x14ac:dyDescent="0.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</row>
    <row r="411" spans="1:59" x14ac:dyDescent="0.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</row>
    <row r="412" spans="1:59" x14ac:dyDescent="0.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</row>
    <row r="413" spans="1:59" x14ac:dyDescent="0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</row>
    <row r="414" spans="1:59" x14ac:dyDescent="0.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</row>
    <row r="415" spans="1:59" x14ac:dyDescent="0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</row>
    <row r="416" spans="1:59" x14ac:dyDescent="0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</row>
    <row r="417" spans="1:59" x14ac:dyDescent="0.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</row>
    <row r="418" spans="1:59" x14ac:dyDescent="0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</row>
    <row r="419" spans="1:59" x14ac:dyDescent="0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</row>
    <row r="420" spans="1:59" x14ac:dyDescent="0.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</row>
    <row r="421" spans="1:59" x14ac:dyDescent="0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</row>
    <row r="422" spans="1:59" x14ac:dyDescent="0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</row>
    <row r="423" spans="1:59" x14ac:dyDescent="0.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</row>
    <row r="424" spans="1:59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</row>
    <row r="425" spans="1:59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</row>
    <row r="426" spans="1:59" x14ac:dyDescent="0.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</row>
    <row r="427" spans="1:59" x14ac:dyDescent="0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</row>
    <row r="428" spans="1:59" x14ac:dyDescent="0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</row>
    <row r="429" spans="1:59" x14ac:dyDescent="0.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</row>
    <row r="430" spans="1:59" x14ac:dyDescent="0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</row>
    <row r="431" spans="1:59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</row>
    <row r="432" spans="1:59" x14ac:dyDescent="0.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</row>
    <row r="433" spans="1:59" x14ac:dyDescent="0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</row>
    <row r="434" spans="1:59" x14ac:dyDescent="0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</row>
    <row r="435" spans="1:59" x14ac:dyDescent="0.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</row>
    <row r="436" spans="1:59" x14ac:dyDescent="0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</row>
    <row r="437" spans="1:59" x14ac:dyDescent="0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</row>
    <row r="438" spans="1:59" x14ac:dyDescent="0.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</row>
    <row r="439" spans="1:59" x14ac:dyDescent="0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</row>
    <row r="440" spans="1:59" x14ac:dyDescent="0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</row>
    <row r="441" spans="1:59" x14ac:dyDescent="0.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</row>
    <row r="442" spans="1:59" x14ac:dyDescent="0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</row>
    <row r="443" spans="1:59" x14ac:dyDescent="0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</row>
    <row r="444" spans="1:59" x14ac:dyDescent="0.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</row>
    <row r="445" spans="1:59" x14ac:dyDescent="0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</row>
    <row r="446" spans="1:59" x14ac:dyDescent="0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</row>
    <row r="447" spans="1:59" x14ac:dyDescent="0.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</row>
    <row r="448" spans="1:59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</row>
    <row r="449" spans="1:59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</row>
    <row r="450" spans="1:59" x14ac:dyDescent="0.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</row>
    <row r="451" spans="1:59" x14ac:dyDescent="0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</row>
    <row r="452" spans="1:59" x14ac:dyDescent="0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</row>
    <row r="453" spans="1:59" x14ac:dyDescent="0.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</row>
    <row r="454" spans="1:59" x14ac:dyDescent="0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</row>
    <row r="455" spans="1:59" x14ac:dyDescent="0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</row>
    <row r="456" spans="1:59" x14ac:dyDescent="0.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</row>
    <row r="457" spans="1:59" x14ac:dyDescent="0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</row>
    <row r="458" spans="1:59" x14ac:dyDescent="0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</row>
    <row r="459" spans="1:59" x14ac:dyDescent="0.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</row>
    <row r="460" spans="1:59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54"/>
  <sheetViews>
    <sheetView topLeftCell="A3" workbookViewId="0">
      <selection activeCell="U24" sqref="U24"/>
    </sheetView>
  </sheetViews>
  <sheetFormatPr defaultRowHeight="13.15" x14ac:dyDescent="0.4"/>
  <cols>
    <col min="1" max="2" width="5.640625" customWidth="1"/>
    <col min="3" max="3" width="9.640625" customWidth="1"/>
    <col min="4" max="5" width="5.640625" customWidth="1"/>
    <col min="6" max="6" width="9.640625" customWidth="1"/>
    <col min="7" max="8" width="5.640625" customWidth="1"/>
    <col min="9" max="9" width="9.640625" customWidth="1"/>
    <col min="10" max="11" width="5.640625" customWidth="1"/>
    <col min="12" max="12" width="9.640625" customWidth="1"/>
    <col min="13" max="14" width="5.640625" customWidth="1"/>
    <col min="15" max="15" width="15.640625" customWidth="1"/>
    <col min="20" max="22" width="11.85546875" customWidth="1"/>
  </cols>
  <sheetData>
    <row r="1" spans="1:107" x14ac:dyDescent="0.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107" ht="15.4" x14ac:dyDescent="0.4">
      <c r="A2" s="49"/>
      <c r="B2" s="49"/>
      <c r="C2" s="15" t="s">
        <v>22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1:107" ht="15.4" x14ac:dyDescent="0.45">
      <c r="A3" s="49"/>
      <c r="B3" s="49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107" ht="12.75" customHeight="1" x14ac:dyDescent="0.45">
      <c r="A4" s="49"/>
      <c r="B4" s="49"/>
      <c r="C4" s="50" t="s">
        <v>16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9" t="s">
        <v>6</v>
      </c>
      <c r="U4" s="52" t="s">
        <v>26</v>
      </c>
      <c r="V4" s="53" t="s">
        <v>13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</row>
    <row r="5" spans="1:107" ht="12.7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9"/>
      <c r="T5" s="30" t="s">
        <v>14</v>
      </c>
      <c r="U5" s="31">
        <f>Data!K$35</f>
        <v>-5.1000000000000014</v>
      </c>
      <c r="V5" s="32">
        <f>Data!K$36</f>
        <v>2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</row>
    <row r="6" spans="1:107" ht="12.75" customHeight="1" x14ac:dyDescent="0.4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30" t="s">
        <v>10</v>
      </c>
      <c r="U6" s="31">
        <f>Data!F$35</f>
        <v>-5.4500000000000028</v>
      </c>
      <c r="V6" s="32">
        <f>Data!F$36</f>
        <v>4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</row>
    <row r="7" spans="1:107" ht="12.75" customHeight="1" x14ac:dyDescent="0.4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0" t="s">
        <v>9</v>
      </c>
      <c r="U7" s="31">
        <f>Data!M$35</f>
        <v>-6.8499999999999943</v>
      </c>
      <c r="V7" s="32">
        <f>Data!N$36</f>
        <v>5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</row>
    <row r="8" spans="1:107" ht="12.75" customHeight="1" x14ac:dyDescent="0.4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30" t="s">
        <v>8</v>
      </c>
      <c r="U8" s="31">
        <f>Data!L$35</f>
        <v>-9.7000000000000028</v>
      </c>
      <c r="V8" s="32">
        <f>Data!L$36</f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</row>
    <row r="9" spans="1:107" ht="12.75" customHeight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30" t="s">
        <v>7</v>
      </c>
      <c r="U9" s="31">
        <f>Data!E$35</f>
        <v>-9.75</v>
      </c>
      <c r="V9" s="32">
        <f>Data!E$36</f>
        <v>3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ht="12.75" customHeight="1" x14ac:dyDescent="0.4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30" t="s">
        <v>4</v>
      </c>
      <c r="U10" s="31">
        <f>Data!D$35</f>
        <v>-9.9500000000000028</v>
      </c>
      <c r="V10" s="32">
        <f>Data!D$36</f>
        <v>6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1:107" ht="12.75" customHeight="1" x14ac:dyDescent="0.4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30" t="s">
        <v>5</v>
      </c>
      <c r="U11" s="31">
        <f>Data!O$35</f>
        <v>-15.284615384615385</v>
      </c>
      <c r="V11" s="32">
        <f>Data!O$36</f>
        <v>5.3076923076923075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</row>
    <row r="12" spans="1:107" ht="12.75" customHeight="1" x14ac:dyDescent="0.4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30" t="s">
        <v>0</v>
      </c>
      <c r="U12" s="31">
        <f>Data!H$35</f>
        <v>-13.049999999999997</v>
      </c>
      <c r="V12" s="32">
        <f>Data!H$36</f>
        <v>14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ht="12.75" customHeight="1" x14ac:dyDescent="0.4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30" t="s">
        <v>3</v>
      </c>
      <c r="U13" s="31">
        <f>Data!N$35</f>
        <v>-14.250000000000007</v>
      </c>
      <c r="V13" s="32">
        <f>Data!N$36</f>
        <v>5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</row>
    <row r="14" spans="1:107" ht="12.75" customHeight="1" x14ac:dyDescent="0.4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30" t="s">
        <v>12</v>
      </c>
      <c r="U14" s="31">
        <f>Data!$I$35</f>
        <v>-17.299999999999997</v>
      </c>
      <c r="V14" s="32">
        <f>Data!$I$36</f>
        <v>3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</row>
    <row r="15" spans="1:107" ht="12.75" customHeight="1" x14ac:dyDescent="0.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30" t="s">
        <v>11</v>
      </c>
      <c r="U15" s="31">
        <f>Data!$J$35</f>
        <v>-17.499999999999993</v>
      </c>
      <c r="V15" s="32">
        <f>Data!$J$36</f>
        <v>4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</row>
    <row r="16" spans="1:107" ht="12.75" customHeight="1" x14ac:dyDescent="0.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0" t="s">
        <v>2</v>
      </c>
      <c r="U16" s="31">
        <f>Data!$G$35</f>
        <v>-29.45</v>
      </c>
      <c r="V16" s="32">
        <f>Data!$G$36</f>
        <v>8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</row>
    <row r="17" spans="1:107" ht="12.75" customHeight="1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0" t="s">
        <v>1</v>
      </c>
      <c r="U17" s="31">
        <f>Data!B$35</f>
        <v>-29.9</v>
      </c>
      <c r="V17" s="32">
        <f>Data!B$36</f>
        <v>3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</row>
    <row r="18" spans="1:107" ht="12.75" customHeight="1" x14ac:dyDescent="0.4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3" t="s">
        <v>15</v>
      </c>
      <c r="U18" s="34">
        <f>Data!C$35</f>
        <v>-30.450000000000003</v>
      </c>
      <c r="V18" s="35">
        <f>Data!C$36</f>
        <v>4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</row>
    <row r="19" spans="1:107" x14ac:dyDescent="0.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</row>
    <row r="20" spans="1:107" x14ac:dyDescent="0.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1:107" x14ac:dyDescent="0.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1:107" x14ac:dyDescent="0.4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1:107" x14ac:dyDescent="0.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1:107" x14ac:dyDescent="0.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1:107" x14ac:dyDescent="0.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1:107" x14ac:dyDescent="0.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1:107" x14ac:dyDescent="0.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1:107" x14ac:dyDescent="0.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1:107" x14ac:dyDescent="0.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</row>
    <row r="30" spans="1:107" x14ac:dyDescent="0.4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</row>
    <row r="31" spans="1:107" x14ac:dyDescent="0.4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</row>
    <row r="32" spans="1:107" x14ac:dyDescent="0.4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</row>
    <row r="33" spans="1:107" x14ac:dyDescent="0.4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</row>
    <row r="34" spans="1:107" x14ac:dyDescent="0.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</row>
    <row r="35" spans="1:107" x14ac:dyDescent="0.4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</row>
    <row r="36" spans="1:107" ht="13.9" x14ac:dyDescent="0.4">
      <c r="A36" s="54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</row>
    <row r="37" spans="1:107" ht="13.9" x14ac:dyDescent="0.4">
      <c r="A37" s="54" t="s">
        <v>28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</row>
    <row r="38" spans="1:107" ht="15" x14ac:dyDescent="0.4">
      <c r="A38" s="5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</row>
    <row r="39" spans="1:107" x14ac:dyDescent="0.4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</row>
    <row r="40" spans="1:107" x14ac:dyDescent="0.4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</row>
    <row r="41" spans="1:107" x14ac:dyDescent="0.4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</row>
    <row r="42" spans="1:107" x14ac:dyDescent="0.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</row>
    <row r="43" spans="1:107" x14ac:dyDescent="0.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</row>
    <row r="44" spans="1:107" x14ac:dyDescent="0.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</row>
    <row r="45" spans="1:107" x14ac:dyDescent="0.4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</row>
    <row r="46" spans="1:107" x14ac:dyDescent="0.4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</row>
    <row r="47" spans="1:107" x14ac:dyDescent="0.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</row>
    <row r="48" spans="1:107" x14ac:dyDescent="0.4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</row>
    <row r="49" spans="1:107" x14ac:dyDescent="0.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</row>
    <row r="50" spans="1:107" x14ac:dyDescent="0.4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</row>
    <row r="51" spans="1:107" x14ac:dyDescent="0.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</row>
    <row r="52" spans="1:107" x14ac:dyDescent="0.4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</row>
    <row r="53" spans="1:107" x14ac:dyDescent="0.4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</row>
    <row r="54" spans="1:107" x14ac:dyDescent="0.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</row>
    <row r="55" spans="1:107" x14ac:dyDescent="0.4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</row>
    <row r="56" spans="1:107" x14ac:dyDescent="0.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</row>
    <row r="57" spans="1:107" x14ac:dyDescent="0.4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</row>
    <row r="58" spans="1:107" x14ac:dyDescent="0.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</row>
    <row r="59" spans="1:107" x14ac:dyDescent="0.4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</row>
    <row r="60" spans="1:107" x14ac:dyDescent="0.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</row>
    <row r="61" spans="1:107" x14ac:dyDescent="0.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</row>
    <row r="62" spans="1:107" x14ac:dyDescent="0.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</row>
    <row r="63" spans="1:107" x14ac:dyDescent="0.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</row>
    <row r="64" spans="1:107" x14ac:dyDescent="0.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</row>
    <row r="65" spans="1:107" x14ac:dyDescent="0.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</row>
    <row r="66" spans="1:107" x14ac:dyDescent="0.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</row>
    <row r="67" spans="1:107" x14ac:dyDescent="0.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</row>
    <row r="68" spans="1:107" x14ac:dyDescent="0.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</row>
    <row r="69" spans="1:107" x14ac:dyDescent="0.4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</row>
    <row r="70" spans="1:107" x14ac:dyDescent="0.4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</row>
    <row r="71" spans="1:107" x14ac:dyDescent="0.4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</row>
    <row r="72" spans="1:107" x14ac:dyDescent="0.4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</row>
    <row r="73" spans="1:107" x14ac:dyDescent="0.4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</row>
    <row r="74" spans="1:107" x14ac:dyDescent="0.4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</row>
    <row r="75" spans="1:107" x14ac:dyDescent="0.4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</row>
    <row r="76" spans="1:107" x14ac:dyDescent="0.4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</row>
    <row r="77" spans="1:107" x14ac:dyDescent="0.4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</row>
    <row r="78" spans="1:107" x14ac:dyDescent="0.4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</row>
    <row r="79" spans="1:107" x14ac:dyDescent="0.4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</row>
    <row r="80" spans="1:107" x14ac:dyDescent="0.4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</row>
    <row r="81" spans="1:107" x14ac:dyDescent="0.4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</row>
    <row r="82" spans="1:107" x14ac:dyDescent="0.4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</row>
    <row r="83" spans="1:107" x14ac:dyDescent="0.4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</row>
    <row r="84" spans="1:107" x14ac:dyDescent="0.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</row>
    <row r="85" spans="1:107" x14ac:dyDescent="0.4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</row>
    <row r="86" spans="1:107" x14ac:dyDescent="0.4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</row>
    <row r="87" spans="1:107" x14ac:dyDescent="0.4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</row>
    <row r="88" spans="1:107" x14ac:dyDescent="0.4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</row>
    <row r="89" spans="1:107" x14ac:dyDescent="0.4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</row>
    <row r="90" spans="1:107" x14ac:dyDescent="0.4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</row>
    <row r="91" spans="1:107" x14ac:dyDescent="0.4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</row>
    <row r="92" spans="1:107" x14ac:dyDescent="0.4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</row>
    <row r="93" spans="1:107" x14ac:dyDescent="0.4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</row>
    <row r="94" spans="1:107" x14ac:dyDescent="0.4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</row>
    <row r="95" spans="1:107" x14ac:dyDescent="0.4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</row>
    <row r="96" spans="1:107" x14ac:dyDescent="0.4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</row>
    <row r="97" spans="1:107" x14ac:dyDescent="0.4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</row>
    <row r="98" spans="1:107" x14ac:dyDescent="0.4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</row>
    <row r="99" spans="1:107" x14ac:dyDescent="0.4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</row>
    <row r="100" spans="1:107" x14ac:dyDescent="0.4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</row>
    <row r="101" spans="1:107" x14ac:dyDescent="0.4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</row>
    <row r="102" spans="1:107" x14ac:dyDescent="0.4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</row>
    <row r="103" spans="1:107" x14ac:dyDescent="0.4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</row>
    <row r="104" spans="1:107" x14ac:dyDescent="0.4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</row>
    <row r="105" spans="1:107" x14ac:dyDescent="0.4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</row>
    <row r="106" spans="1:107" x14ac:dyDescent="0.4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</row>
    <row r="107" spans="1:107" x14ac:dyDescent="0.4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</row>
    <row r="108" spans="1:107" x14ac:dyDescent="0.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</row>
    <row r="109" spans="1:107" x14ac:dyDescent="0.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</row>
    <row r="110" spans="1:107" x14ac:dyDescent="0.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</row>
    <row r="111" spans="1:107" x14ac:dyDescent="0.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</row>
    <row r="112" spans="1:107" x14ac:dyDescent="0.4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</row>
    <row r="113" spans="1:107" x14ac:dyDescent="0.4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</row>
    <row r="114" spans="1:107" x14ac:dyDescent="0.4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</row>
    <row r="115" spans="1:107" x14ac:dyDescent="0.4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</row>
    <row r="116" spans="1:107" x14ac:dyDescent="0.4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</row>
    <row r="117" spans="1:107" x14ac:dyDescent="0.4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</row>
    <row r="118" spans="1:107" x14ac:dyDescent="0.4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</row>
    <row r="119" spans="1:107" x14ac:dyDescent="0.4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</row>
    <row r="120" spans="1:107" x14ac:dyDescent="0.4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</row>
    <row r="121" spans="1:107" x14ac:dyDescent="0.4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</row>
    <row r="122" spans="1:107" x14ac:dyDescent="0.4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</row>
    <row r="123" spans="1:107" x14ac:dyDescent="0.4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</row>
    <row r="124" spans="1:107" x14ac:dyDescent="0.4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</row>
    <row r="125" spans="1:107" x14ac:dyDescent="0.4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</row>
    <row r="126" spans="1:107" x14ac:dyDescent="0.4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</row>
    <row r="127" spans="1:107" x14ac:dyDescent="0.4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</row>
    <row r="128" spans="1:107" x14ac:dyDescent="0.4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</row>
    <row r="129" spans="1:107" x14ac:dyDescent="0.4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</row>
    <row r="130" spans="1:107" x14ac:dyDescent="0.4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</row>
    <row r="131" spans="1:107" x14ac:dyDescent="0.4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</row>
    <row r="132" spans="1:107" x14ac:dyDescent="0.4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</row>
    <row r="133" spans="1:107" x14ac:dyDescent="0.4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</row>
    <row r="134" spans="1:107" x14ac:dyDescent="0.4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</row>
    <row r="135" spans="1:107" x14ac:dyDescent="0.4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</row>
    <row r="136" spans="1:107" x14ac:dyDescent="0.4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</row>
    <row r="137" spans="1:107" x14ac:dyDescent="0.4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</row>
    <row r="138" spans="1:107" x14ac:dyDescent="0.4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</row>
    <row r="139" spans="1:107" x14ac:dyDescent="0.4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</row>
    <row r="140" spans="1:107" x14ac:dyDescent="0.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</row>
    <row r="141" spans="1:107" x14ac:dyDescent="0.4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</row>
    <row r="142" spans="1:107" x14ac:dyDescent="0.4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</row>
    <row r="143" spans="1:107" x14ac:dyDescent="0.4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</row>
    <row r="144" spans="1:107" x14ac:dyDescent="0.4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</row>
    <row r="145" spans="1:107" x14ac:dyDescent="0.4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</row>
    <row r="146" spans="1:107" x14ac:dyDescent="0.4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</row>
    <row r="147" spans="1:107" x14ac:dyDescent="0.4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</row>
    <row r="148" spans="1:107" x14ac:dyDescent="0.4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</row>
    <row r="149" spans="1:107" x14ac:dyDescent="0.4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</row>
    <row r="150" spans="1:107" x14ac:dyDescent="0.4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</row>
    <row r="151" spans="1:107" x14ac:dyDescent="0.4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</row>
    <row r="152" spans="1:107" x14ac:dyDescent="0.4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</row>
    <row r="153" spans="1:107" x14ac:dyDescent="0.4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</row>
    <row r="154" spans="1:107" x14ac:dyDescent="0.4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</row>
    <row r="155" spans="1:107" x14ac:dyDescent="0.4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</row>
    <row r="156" spans="1:107" x14ac:dyDescent="0.4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</row>
    <row r="157" spans="1:107" x14ac:dyDescent="0.4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</row>
    <row r="158" spans="1:107" x14ac:dyDescent="0.4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</row>
    <row r="159" spans="1:107" x14ac:dyDescent="0.4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</row>
    <row r="160" spans="1:107" x14ac:dyDescent="0.4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</row>
    <row r="161" spans="1:107" x14ac:dyDescent="0.4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</row>
    <row r="162" spans="1:107" x14ac:dyDescent="0.4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</row>
    <row r="163" spans="1:107" x14ac:dyDescent="0.4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</row>
    <row r="164" spans="1:107" x14ac:dyDescent="0.4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</row>
    <row r="165" spans="1:107" x14ac:dyDescent="0.4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</row>
    <row r="166" spans="1:107" x14ac:dyDescent="0.4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</row>
    <row r="167" spans="1:107" x14ac:dyDescent="0.4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</row>
    <row r="168" spans="1:107" x14ac:dyDescent="0.4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</row>
    <row r="169" spans="1:107" x14ac:dyDescent="0.4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</row>
    <row r="170" spans="1:107" x14ac:dyDescent="0.4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</row>
    <row r="171" spans="1:107" x14ac:dyDescent="0.4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</row>
    <row r="172" spans="1:107" x14ac:dyDescent="0.4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</row>
    <row r="173" spans="1:107" x14ac:dyDescent="0.4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</row>
    <row r="174" spans="1:107" x14ac:dyDescent="0.4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</row>
    <row r="175" spans="1:107" x14ac:dyDescent="0.4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</row>
    <row r="176" spans="1:107" x14ac:dyDescent="0.4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</row>
    <row r="177" spans="1:107" x14ac:dyDescent="0.4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</row>
    <row r="178" spans="1:107" x14ac:dyDescent="0.4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</row>
    <row r="179" spans="1:107" x14ac:dyDescent="0.4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</row>
    <row r="180" spans="1:107" x14ac:dyDescent="0.4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</row>
    <row r="181" spans="1:107" x14ac:dyDescent="0.4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</row>
    <row r="182" spans="1:107" x14ac:dyDescent="0.4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</row>
    <row r="183" spans="1:107" x14ac:dyDescent="0.4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</row>
    <row r="184" spans="1:107" x14ac:dyDescent="0.4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</row>
    <row r="185" spans="1:107" x14ac:dyDescent="0.4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</row>
    <row r="186" spans="1:107" x14ac:dyDescent="0.4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</row>
    <row r="187" spans="1:107" x14ac:dyDescent="0.4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</row>
    <row r="188" spans="1:107" x14ac:dyDescent="0.4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</row>
    <row r="189" spans="1:107" x14ac:dyDescent="0.4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</row>
    <row r="190" spans="1:107" x14ac:dyDescent="0.4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</row>
    <row r="191" spans="1:107" x14ac:dyDescent="0.4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</row>
    <row r="192" spans="1:107" x14ac:dyDescent="0.4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</row>
    <row r="193" spans="1:107" x14ac:dyDescent="0.4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</row>
    <row r="194" spans="1:107" x14ac:dyDescent="0.4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</row>
    <row r="195" spans="1:107" x14ac:dyDescent="0.4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</row>
    <row r="196" spans="1:107" x14ac:dyDescent="0.4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</row>
    <row r="197" spans="1:107" x14ac:dyDescent="0.4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</row>
    <row r="198" spans="1:107" x14ac:dyDescent="0.4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</row>
    <row r="199" spans="1:107" x14ac:dyDescent="0.4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</row>
    <row r="200" spans="1:107" x14ac:dyDescent="0.4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</row>
    <row r="201" spans="1:107" x14ac:dyDescent="0.4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</row>
    <row r="202" spans="1:107" x14ac:dyDescent="0.4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</row>
    <row r="203" spans="1:107" x14ac:dyDescent="0.4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</row>
    <row r="204" spans="1:107" x14ac:dyDescent="0.4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</row>
    <row r="205" spans="1:107" x14ac:dyDescent="0.4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</row>
    <row r="206" spans="1:107" x14ac:dyDescent="0.4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</row>
    <row r="207" spans="1:107" x14ac:dyDescent="0.4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</row>
    <row r="208" spans="1:107" x14ac:dyDescent="0.4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</row>
    <row r="209" spans="1:107" x14ac:dyDescent="0.4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</row>
    <row r="210" spans="1:107" x14ac:dyDescent="0.4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</row>
    <row r="211" spans="1:107" x14ac:dyDescent="0.4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</row>
    <row r="212" spans="1:107" x14ac:dyDescent="0.4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</row>
    <row r="213" spans="1:107" x14ac:dyDescent="0.4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</row>
    <row r="214" spans="1:107" x14ac:dyDescent="0.4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</row>
    <row r="215" spans="1:107" x14ac:dyDescent="0.4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</row>
    <row r="216" spans="1:107" x14ac:dyDescent="0.4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</row>
    <row r="217" spans="1:107" x14ac:dyDescent="0.4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</row>
    <row r="218" spans="1:107" x14ac:dyDescent="0.4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</row>
    <row r="219" spans="1:107" x14ac:dyDescent="0.4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</row>
    <row r="220" spans="1:107" x14ac:dyDescent="0.4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</row>
    <row r="221" spans="1:107" x14ac:dyDescent="0.4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</row>
    <row r="222" spans="1:107" x14ac:dyDescent="0.4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</row>
    <row r="223" spans="1:107" x14ac:dyDescent="0.4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</row>
    <row r="224" spans="1:107" x14ac:dyDescent="0.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</row>
    <row r="225" spans="1:107" x14ac:dyDescent="0.4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</row>
    <row r="226" spans="1:107" x14ac:dyDescent="0.4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</row>
    <row r="227" spans="1:107" x14ac:dyDescent="0.4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</row>
    <row r="228" spans="1:107" x14ac:dyDescent="0.4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</row>
    <row r="229" spans="1:107" x14ac:dyDescent="0.4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</row>
    <row r="230" spans="1:107" x14ac:dyDescent="0.4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</row>
    <row r="231" spans="1:107" x14ac:dyDescent="0.4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</row>
    <row r="232" spans="1:107" x14ac:dyDescent="0.4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</row>
    <row r="233" spans="1:107" x14ac:dyDescent="0.4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</row>
    <row r="234" spans="1:107" x14ac:dyDescent="0.4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</row>
    <row r="235" spans="1:107" x14ac:dyDescent="0.4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</row>
    <row r="236" spans="1:107" x14ac:dyDescent="0.4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</row>
    <row r="237" spans="1:107" x14ac:dyDescent="0.4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</row>
    <row r="238" spans="1:107" x14ac:dyDescent="0.4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</row>
    <row r="239" spans="1:107" x14ac:dyDescent="0.4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</row>
    <row r="240" spans="1:107" x14ac:dyDescent="0.4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</row>
    <row r="241" spans="1:107" x14ac:dyDescent="0.4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</row>
    <row r="242" spans="1:107" x14ac:dyDescent="0.4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</row>
    <row r="243" spans="1:107" x14ac:dyDescent="0.4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</row>
    <row r="244" spans="1:107" x14ac:dyDescent="0.4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</row>
    <row r="245" spans="1:107" x14ac:dyDescent="0.4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</row>
    <row r="246" spans="1:107" x14ac:dyDescent="0.4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</row>
    <row r="247" spans="1:107" x14ac:dyDescent="0.4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</row>
    <row r="248" spans="1:107" x14ac:dyDescent="0.4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</row>
    <row r="249" spans="1:107" x14ac:dyDescent="0.4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</row>
    <row r="250" spans="1:107" x14ac:dyDescent="0.4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</row>
    <row r="251" spans="1:107" x14ac:dyDescent="0.4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</row>
    <row r="252" spans="1:107" x14ac:dyDescent="0.4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</row>
    <row r="253" spans="1:107" x14ac:dyDescent="0.4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</row>
    <row r="254" spans="1:107" x14ac:dyDescent="0.4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</row>
    <row r="255" spans="1:107" x14ac:dyDescent="0.4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</row>
    <row r="256" spans="1:107" x14ac:dyDescent="0.4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</row>
    <row r="257" spans="1:107" x14ac:dyDescent="0.4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</row>
    <row r="258" spans="1:107" x14ac:dyDescent="0.4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</row>
    <row r="259" spans="1:107" x14ac:dyDescent="0.4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</row>
    <row r="260" spans="1:107" x14ac:dyDescent="0.4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</row>
    <row r="261" spans="1:107" x14ac:dyDescent="0.4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</row>
    <row r="262" spans="1:107" x14ac:dyDescent="0.4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</row>
    <row r="263" spans="1:107" x14ac:dyDescent="0.4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</row>
    <row r="264" spans="1:107" x14ac:dyDescent="0.4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</row>
    <row r="265" spans="1:107" x14ac:dyDescent="0.4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</row>
    <row r="266" spans="1:107" x14ac:dyDescent="0.4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</row>
    <row r="267" spans="1:107" x14ac:dyDescent="0.4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</row>
    <row r="268" spans="1:107" x14ac:dyDescent="0.4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</row>
    <row r="269" spans="1:107" x14ac:dyDescent="0.4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</row>
    <row r="270" spans="1:107" x14ac:dyDescent="0.4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</row>
    <row r="271" spans="1:107" x14ac:dyDescent="0.4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</row>
    <row r="272" spans="1:107" x14ac:dyDescent="0.4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</row>
    <row r="273" spans="1:107" x14ac:dyDescent="0.4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</row>
    <row r="274" spans="1:107" x14ac:dyDescent="0.4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</row>
    <row r="275" spans="1:107" x14ac:dyDescent="0.4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</row>
    <row r="276" spans="1:107" x14ac:dyDescent="0.4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</row>
    <row r="277" spans="1:107" x14ac:dyDescent="0.4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</row>
    <row r="278" spans="1:107" x14ac:dyDescent="0.4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</row>
    <row r="279" spans="1:107" x14ac:dyDescent="0.4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</row>
    <row r="280" spans="1:107" x14ac:dyDescent="0.4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</row>
    <row r="281" spans="1:107" x14ac:dyDescent="0.4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</row>
    <row r="282" spans="1:107" x14ac:dyDescent="0.4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</row>
    <row r="283" spans="1:107" x14ac:dyDescent="0.4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</row>
    <row r="284" spans="1:107" x14ac:dyDescent="0.4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</row>
    <row r="285" spans="1:107" x14ac:dyDescent="0.4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</row>
    <row r="286" spans="1:107" x14ac:dyDescent="0.4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</row>
    <row r="287" spans="1:107" x14ac:dyDescent="0.4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</row>
    <row r="288" spans="1:107" x14ac:dyDescent="0.4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</row>
    <row r="289" spans="1:107" x14ac:dyDescent="0.4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</row>
    <row r="290" spans="1:107" x14ac:dyDescent="0.4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</row>
    <row r="291" spans="1:107" x14ac:dyDescent="0.4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</row>
    <row r="292" spans="1:107" x14ac:dyDescent="0.4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</row>
    <row r="293" spans="1:107" x14ac:dyDescent="0.4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</row>
    <row r="294" spans="1:107" x14ac:dyDescent="0.4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</row>
    <row r="295" spans="1:107" x14ac:dyDescent="0.4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</row>
    <row r="296" spans="1:107" x14ac:dyDescent="0.4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</row>
    <row r="297" spans="1:107" x14ac:dyDescent="0.4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</row>
    <row r="298" spans="1:107" x14ac:dyDescent="0.4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</row>
    <row r="299" spans="1:107" x14ac:dyDescent="0.4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</row>
    <row r="300" spans="1:107" x14ac:dyDescent="0.4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</row>
    <row r="301" spans="1:107" x14ac:dyDescent="0.4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</row>
    <row r="302" spans="1:107" x14ac:dyDescent="0.4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</row>
    <row r="303" spans="1:107" x14ac:dyDescent="0.4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</row>
    <row r="304" spans="1:107" x14ac:dyDescent="0.4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</row>
    <row r="305" spans="1:107" x14ac:dyDescent="0.4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</row>
    <row r="306" spans="1:107" x14ac:dyDescent="0.4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</row>
    <row r="307" spans="1:107" x14ac:dyDescent="0.4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</row>
    <row r="308" spans="1:107" x14ac:dyDescent="0.4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</row>
    <row r="309" spans="1:107" x14ac:dyDescent="0.4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</row>
    <row r="310" spans="1:107" x14ac:dyDescent="0.4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</row>
    <row r="311" spans="1:107" x14ac:dyDescent="0.4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</row>
    <row r="312" spans="1:107" x14ac:dyDescent="0.4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</row>
    <row r="313" spans="1:107" x14ac:dyDescent="0.4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</row>
    <row r="314" spans="1:107" x14ac:dyDescent="0.4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</row>
    <row r="315" spans="1:107" x14ac:dyDescent="0.4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</row>
    <row r="316" spans="1:107" x14ac:dyDescent="0.4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</row>
    <row r="317" spans="1:107" x14ac:dyDescent="0.4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</row>
    <row r="318" spans="1:107" x14ac:dyDescent="0.4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</row>
    <row r="319" spans="1:107" x14ac:dyDescent="0.4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</row>
    <row r="320" spans="1:107" x14ac:dyDescent="0.4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</row>
    <row r="321" spans="1:107" x14ac:dyDescent="0.4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</row>
    <row r="322" spans="1:107" x14ac:dyDescent="0.4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</row>
    <row r="323" spans="1:107" x14ac:dyDescent="0.4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</row>
    <row r="324" spans="1:107" x14ac:dyDescent="0.4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</row>
    <row r="325" spans="1:107" x14ac:dyDescent="0.4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</row>
    <row r="326" spans="1:107" x14ac:dyDescent="0.4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</row>
    <row r="327" spans="1:107" x14ac:dyDescent="0.4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</row>
    <row r="328" spans="1:107" x14ac:dyDescent="0.4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</row>
    <row r="329" spans="1:107" x14ac:dyDescent="0.4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</row>
    <row r="330" spans="1:107" x14ac:dyDescent="0.4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</row>
    <row r="331" spans="1:107" x14ac:dyDescent="0.4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</row>
    <row r="332" spans="1:107" x14ac:dyDescent="0.4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</row>
    <row r="333" spans="1:107" x14ac:dyDescent="0.4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</row>
    <row r="334" spans="1:107" x14ac:dyDescent="0.4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</row>
    <row r="335" spans="1:107" x14ac:dyDescent="0.4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</row>
    <row r="336" spans="1:107" x14ac:dyDescent="0.4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</row>
    <row r="337" spans="1:107" x14ac:dyDescent="0.4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</row>
    <row r="338" spans="1:107" x14ac:dyDescent="0.4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</row>
    <row r="339" spans="1:107" x14ac:dyDescent="0.4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</row>
    <row r="340" spans="1:107" x14ac:dyDescent="0.4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</row>
    <row r="341" spans="1:107" x14ac:dyDescent="0.4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</row>
    <row r="342" spans="1:107" x14ac:dyDescent="0.4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</row>
    <row r="343" spans="1:107" x14ac:dyDescent="0.4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</row>
    <row r="344" spans="1:107" x14ac:dyDescent="0.4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</row>
    <row r="345" spans="1:107" x14ac:dyDescent="0.4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</row>
    <row r="346" spans="1:107" x14ac:dyDescent="0.4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</row>
    <row r="347" spans="1:107" x14ac:dyDescent="0.4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</row>
    <row r="348" spans="1:107" x14ac:dyDescent="0.4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</row>
    <row r="349" spans="1:107" x14ac:dyDescent="0.4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</row>
    <row r="350" spans="1:107" x14ac:dyDescent="0.4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</row>
    <row r="351" spans="1:107" x14ac:dyDescent="0.4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</row>
    <row r="352" spans="1:107" x14ac:dyDescent="0.4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</row>
    <row r="353" spans="1:107" x14ac:dyDescent="0.4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</row>
    <row r="354" spans="1:107" x14ac:dyDescent="0.4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</row>
    <row r="355" spans="1:107" x14ac:dyDescent="0.4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</row>
    <row r="356" spans="1:107" x14ac:dyDescent="0.4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</row>
    <row r="357" spans="1:107" x14ac:dyDescent="0.4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</row>
    <row r="358" spans="1:107" x14ac:dyDescent="0.4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</row>
    <row r="359" spans="1:107" x14ac:dyDescent="0.4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</row>
    <row r="360" spans="1:107" x14ac:dyDescent="0.4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</row>
    <row r="361" spans="1:107" x14ac:dyDescent="0.4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</row>
    <row r="362" spans="1:107" x14ac:dyDescent="0.4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</row>
    <row r="363" spans="1:107" x14ac:dyDescent="0.4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</row>
    <row r="364" spans="1:107" x14ac:dyDescent="0.4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</row>
    <row r="365" spans="1:107" x14ac:dyDescent="0.4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</row>
    <row r="366" spans="1:107" x14ac:dyDescent="0.4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</row>
    <row r="367" spans="1:107" x14ac:dyDescent="0.4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</row>
    <row r="368" spans="1:107" x14ac:dyDescent="0.4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</row>
    <row r="369" spans="1:107" x14ac:dyDescent="0.4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</row>
    <row r="370" spans="1:107" x14ac:dyDescent="0.4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</row>
    <row r="371" spans="1:107" x14ac:dyDescent="0.4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</row>
    <row r="372" spans="1:107" x14ac:dyDescent="0.4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</row>
    <row r="373" spans="1:107" x14ac:dyDescent="0.4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</row>
    <row r="374" spans="1:107" x14ac:dyDescent="0.4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</row>
    <row r="375" spans="1:107" x14ac:dyDescent="0.4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</row>
    <row r="376" spans="1:107" x14ac:dyDescent="0.4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</row>
    <row r="377" spans="1:107" x14ac:dyDescent="0.4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</row>
    <row r="378" spans="1:107" x14ac:dyDescent="0.4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</row>
    <row r="379" spans="1:107" x14ac:dyDescent="0.4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</row>
    <row r="380" spans="1:107" x14ac:dyDescent="0.4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</row>
    <row r="381" spans="1:107" x14ac:dyDescent="0.4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</row>
    <row r="382" spans="1:107" x14ac:dyDescent="0.4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</row>
    <row r="383" spans="1:107" x14ac:dyDescent="0.4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</row>
    <row r="384" spans="1:107" x14ac:dyDescent="0.4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</row>
    <row r="385" spans="1:107" x14ac:dyDescent="0.4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</row>
    <row r="386" spans="1:107" x14ac:dyDescent="0.4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</row>
    <row r="387" spans="1:107" x14ac:dyDescent="0.4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</row>
    <row r="388" spans="1:107" x14ac:dyDescent="0.4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</row>
    <row r="389" spans="1:107" x14ac:dyDescent="0.4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</row>
    <row r="390" spans="1:107" x14ac:dyDescent="0.4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</row>
    <row r="391" spans="1:107" x14ac:dyDescent="0.4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</row>
    <row r="392" spans="1:107" x14ac:dyDescent="0.4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</row>
    <row r="393" spans="1:107" x14ac:dyDescent="0.4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</row>
    <row r="394" spans="1:107" x14ac:dyDescent="0.4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</row>
    <row r="395" spans="1:107" x14ac:dyDescent="0.4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</row>
    <row r="396" spans="1:107" x14ac:dyDescent="0.4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</row>
    <row r="397" spans="1:107" x14ac:dyDescent="0.4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</row>
    <row r="398" spans="1:107" x14ac:dyDescent="0.4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</row>
    <row r="399" spans="1:107" x14ac:dyDescent="0.4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</row>
    <row r="400" spans="1:107" x14ac:dyDescent="0.4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</row>
    <row r="401" spans="1:107" x14ac:dyDescent="0.4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</row>
    <row r="402" spans="1:107" x14ac:dyDescent="0.4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</row>
    <row r="403" spans="1:107" x14ac:dyDescent="0.4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</row>
    <row r="404" spans="1:107" x14ac:dyDescent="0.4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</row>
    <row r="405" spans="1:107" x14ac:dyDescent="0.4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</row>
    <row r="406" spans="1:107" x14ac:dyDescent="0.4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</row>
    <row r="407" spans="1:107" x14ac:dyDescent="0.4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</row>
    <row r="408" spans="1:107" x14ac:dyDescent="0.4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</row>
    <row r="409" spans="1:107" x14ac:dyDescent="0.4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</row>
    <row r="410" spans="1:107" x14ac:dyDescent="0.4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</row>
    <row r="411" spans="1:107" x14ac:dyDescent="0.4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</row>
    <row r="412" spans="1:107" x14ac:dyDescent="0.4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</row>
    <row r="413" spans="1:107" x14ac:dyDescent="0.4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</row>
    <row r="414" spans="1:107" x14ac:dyDescent="0.4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</row>
    <row r="415" spans="1:107" x14ac:dyDescent="0.4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</row>
    <row r="416" spans="1:107" x14ac:dyDescent="0.4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</row>
    <row r="417" spans="1:107" x14ac:dyDescent="0.4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</row>
    <row r="418" spans="1:107" x14ac:dyDescent="0.4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</row>
    <row r="419" spans="1:107" x14ac:dyDescent="0.4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</row>
    <row r="420" spans="1:107" x14ac:dyDescent="0.4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</row>
    <row r="421" spans="1:107" x14ac:dyDescent="0.4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</row>
    <row r="422" spans="1:107" x14ac:dyDescent="0.4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</row>
    <row r="423" spans="1:107" x14ac:dyDescent="0.4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</row>
    <row r="424" spans="1:107" x14ac:dyDescent="0.4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</row>
    <row r="425" spans="1:107" x14ac:dyDescent="0.4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</row>
    <row r="426" spans="1:107" x14ac:dyDescent="0.4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</row>
    <row r="427" spans="1:107" x14ac:dyDescent="0.4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</row>
    <row r="428" spans="1:107" x14ac:dyDescent="0.4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</row>
    <row r="429" spans="1:107" x14ac:dyDescent="0.4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</row>
    <row r="430" spans="1:107" x14ac:dyDescent="0.4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</row>
    <row r="431" spans="1:107" x14ac:dyDescent="0.4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</row>
    <row r="432" spans="1:107" x14ac:dyDescent="0.4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</row>
    <row r="433" spans="1:107" x14ac:dyDescent="0.4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</row>
    <row r="434" spans="1:107" x14ac:dyDescent="0.4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</row>
    <row r="435" spans="1:107" x14ac:dyDescent="0.4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</row>
    <row r="436" spans="1:107" x14ac:dyDescent="0.4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</row>
    <row r="437" spans="1:107" x14ac:dyDescent="0.4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</row>
    <row r="438" spans="1:107" x14ac:dyDescent="0.4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</row>
    <row r="439" spans="1:107" x14ac:dyDescent="0.4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</row>
    <row r="440" spans="1:107" x14ac:dyDescent="0.4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</row>
    <row r="441" spans="1:107" x14ac:dyDescent="0.4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</row>
    <row r="442" spans="1:107" x14ac:dyDescent="0.4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</row>
    <row r="443" spans="1:107" x14ac:dyDescent="0.4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</row>
    <row r="444" spans="1:107" x14ac:dyDescent="0.4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</row>
    <row r="445" spans="1:107" x14ac:dyDescent="0.4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</row>
    <row r="446" spans="1:107" x14ac:dyDescent="0.4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</row>
    <row r="447" spans="1:107" x14ac:dyDescent="0.4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</row>
    <row r="448" spans="1:107" x14ac:dyDescent="0.4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</row>
    <row r="449" spans="1:107" x14ac:dyDescent="0.4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</row>
    <row r="450" spans="1:107" x14ac:dyDescent="0.4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</row>
    <row r="451" spans="1:107" x14ac:dyDescent="0.4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</row>
    <row r="452" spans="1:107" x14ac:dyDescent="0.4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</row>
    <row r="453" spans="1:107" x14ac:dyDescent="0.4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</row>
    <row r="454" spans="1:107" x14ac:dyDescent="0.4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</row>
    <row r="455" spans="1:107" x14ac:dyDescent="0.4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</row>
    <row r="456" spans="1:107" x14ac:dyDescent="0.4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</row>
    <row r="457" spans="1:107" x14ac:dyDescent="0.4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</row>
    <row r="458" spans="1:107" x14ac:dyDescent="0.4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</row>
    <row r="459" spans="1:107" x14ac:dyDescent="0.4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</row>
    <row r="460" spans="1:107" x14ac:dyDescent="0.4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</row>
    <row r="461" spans="1:107" x14ac:dyDescent="0.4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</row>
    <row r="462" spans="1:107" x14ac:dyDescent="0.4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</row>
    <row r="463" spans="1:107" x14ac:dyDescent="0.4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</row>
    <row r="464" spans="1:107" x14ac:dyDescent="0.4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</row>
    <row r="465" spans="1:107" x14ac:dyDescent="0.4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</row>
    <row r="466" spans="1:107" x14ac:dyDescent="0.4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</row>
    <row r="467" spans="1:107" x14ac:dyDescent="0.4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</row>
    <row r="468" spans="1:107" x14ac:dyDescent="0.4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</row>
    <row r="469" spans="1:107" x14ac:dyDescent="0.4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</row>
    <row r="470" spans="1:107" x14ac:dyDescent="0.4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</row>
    <row r="471" spans="1:107" x14ac:dyDescent="0.4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</row>
    <row r="472" spans="1:107" x14ac:dyDescent="0.4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</row>
    <row r="473" spans="1:107" x14ac:dyDescent="0.4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</row>
    <row r="474" spans="1:107" x14ac:dyDescent="0.4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</row>
    <row r="475" spans="1:107" x14ac:dyDescent="0.4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</row>
    <row r="476" spans="1:107" x14ac:dyDescent="0.4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</row>
    <row r="477" spans="1:107" x14ac:dyDescent="0.4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</row>
    <row r="478" spans="1:107" x14ac:dyDescent="0.4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</row>
    <row r="479" spans="1:107" x14ac:dyDescent="0.4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</row>
    <row r="480" spans="1:107" x14ac:dyDescent="0.4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</row>
    <row r="481" spans="1:107" x14ac:dyDescent="0.4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</row>
    <row r="482" spans="1:107" x14ac:dyDescent="0.4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</row>
    <row r="483" spans="1:107" x14ac:dyDescent="0.4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</row>
    <row r="484" spans="1:107" x14ac:dyDescent="0.4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</row>
    <row r="485" spans="1:107" x14ac:dyDescent="0.4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</row>
    <row r="486" spans="1:107" x14ac:dyDescent="0.4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</row>
    <row r="487" spans="1:107" x14ac:dyDescent="0.4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</row>
    <row r="488" spans="1:107" x14ac:dyDescent="0.4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</row>
    <row r="489" spans="1:107" x14ac:dyDescent="0.4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</row>
    <row r="490" spans="1:107" x14ac:dyDescent="0.4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</row>
    <row r="491" spans="1:107" x14ac:dyDescent="0.4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</row>
    <row r="492" spans="1:107" x14ac:dyDescent="0.4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</row>
    <row r="493" spans="1:107" x14ac:dyDescent="0.4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</row>
    <row r="494" spans="1:107" x14ac:dyDescent="0.4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</row>
    <row r="495" spans="1:107" x14ac:dyDescent="0.4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</row>
    <row r="496" spans="1:107" x14ac:dyDescent="0.4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</row>
    <row r="497" spans="1:107" x14ac:dyDescent="0.4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</row>
    <row r="498" spans="1:107" x14ac:dyDescent="0.4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</row>
    <row r="499" spans="1:107" x14ac:dyDescent="0.4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</row>
    <row r="500" spans="1:107" x14ac:dyDescent="0.4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</row>
    <row r="501" spans="1:107" x14ac:dyDescent="0.4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</row>
    <row r="502" spans="1:107" x14ac:dyDescent="0.4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</row>
    <row r="503" spans="1:107" x14ac:dyDescent="0.4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</row>
    <row r="504" spans="1:107" x14ac:dyDescent="0.4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</row>
    <row r="505" spans="1:107" x14ac:dyDescent="0.4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</row>
    <row r="506" spans="1:107" x14ac:dyDescent="0.4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</row>
    <row r="507" spans="1:107" x14ac:dyDescent="0.4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</row>
    <row r="508" spans="1:107" x14ac:dyDescent="0.4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</row>
    <row r="509" spans="1:107" x14ac:dyDescent="0.4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</row>
    <row r="510" spans="1:107" x14ac:dyDescent="0.4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</row>
    <row r="511" spans="1:107" x14ac:dyDescent="0.4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</row>
    <row r="512" spans="1:107" x14ac:dyDescent="0.4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</row>
    <row r="513" spans="1:107" x14ac:dyDescent="0.4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</row>
    <row r="514" spans="1:107" x14ac:dyDescent="0.4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</row>
    <row r="515" spans="1:107" x14ac:dyDescent="0.4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</row>
    <row r="516" spans="1:107" x14ac:dyDescent="0.4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</row>
    <row r="517" spans="1:107" x14ac:dyDescent="0.4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</row>
    <row r="518" spans="1:107" x14ac:dyDescent="0.4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</row>
    <row r="519" spans="1:107" x14ac:dyDescent="0.4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</row>
    <row r="520" spans="1:107" x14ac:dyDescent="0.4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</row>
    <row r="521" spans="1:107" x14ac:dyDescent="0.4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</row>
    <row r="522" spans="1:107" x14ac:dyDescent="0.4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</row>
    <row r="523" spans="1:107" x14ac:dyDescent="0.4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</row>
    <row r="524" spans="1:107" x14ac:dyDescent="0.4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</row>
    <row r="525" spans="1:107" x14ac:dyDescent="0.4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</row>
    <row r="526" spans="1:107" x14ac:dyDescent="0.4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</row>
    <row r="527" spans="1:107" x14ac:dyDescent="0.4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</row>
    <row r="528" spans="1:107" x14ac:dyDescent="0.4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</row>
    <row r="529" spans="1:107" x14ac:dyDescent="0.4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</row>
    <row r="530" spans="1:107" x14ac:dyDescent="0.4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  <c r="CZ530" s="49"/>
      <c r="DA530" s="49"/>
      <c r="DB530" s="49"/>
      <c r="DC530" s="49"/>
    </row>
    <row r="531" spans="1:107" x14ac:dyDescent="0.4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</row>
    <row r="532" spans="1:107" x14ac:dyDescent="0.4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</row>
    <row r="533" spans="1:107" x14ac:dyDescent="0.4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</row>
    <row r="534" spans="1:107" x14ac:dyDescent="0.4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</row>
    <row r="535" spans="1:107" x14ac:dyDescent="0.4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</row>
    <row r="536" spans="1:107" x14ac:dyDescent="0.4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</row>
    <row r="537" spans="1:107" x14ac:dyDescent="0.4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</row>
    <row r="538" spans="1:107" x14ac:dyDescent="0.4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</row>
    <row r="539" spans="1:107" x14ac:dyDescent="0.4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</row>
    <row r="540" spans="1:107" x14ac:dyDescent="0.4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</row>
    <row r="541" spans="1:107" x14ac:dyDescent="0.4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</row>
    <row r="542" spans="1:107" x14ac:dyDescent="0.4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</row>
    <row r="543" spans="1:107" x14ac:dyDescent="0.4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</row>
    <row r="544" spans="1:107" x14ac:dyDescent="0.4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</row>
    <row r="545" spans="1:107" x14ac:dyDescent="0.4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</row>
    <row r="546" spans="1:107" x14ac:dyDescent="0.4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</row>
    <row r="547" spans="1:107" x14ac:dyDescent="0.4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</row>
    <row r="548" spans="1:107" x14ac:dyDescent="0.4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</row>
    <row r="549" spans="1:107" x14ac:dyDescent="0.4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</row>
    <row r="550" spans="1:107" x14ac:dyDescent="0.4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</row>
    <row r="551" spans="1:107" x14ac:dyDescent="0.4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</row>
    <row r="552" spans="1:107" x14ac:dyDescent="0.4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</row>
    <row r="553" spans="1:107" x14ac:dyDescent="0.4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</row>
    <row r="554" spans="1:107" x14ac:dyDescent="0.4">
      <c r="S554" s="49"/>
      <c r="T554" s="49"/>
      <c r="U554" s="49"/>
      <c r="V554" s="49"/>
      <c r="W554" s="49"/>
    </row>
  </sheetData>
  <mergeCells count="1">
    <mergeCell ref="A5:R5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defaultRowHeight="13.15" x14ac:dyDescent="0.4"/>
  <cols>
    <col min="1" max="1" width="12.85546875" customWidth="1"/>
    <col min="2" max="8" width="11.85546875" customWidth="1"/>
    <col min="9" max="9" width="12.85546875" customWidth="1"/>
    <col min="10" max="20" width="11.85546875" customWidth="1"/>
  </cols>
  <sheetData>
    <row r="1" spans="1:14" ht="13.5" thickTop="1" x14ac:dyDescent="0.4">
      <c r="A1" s="44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5"/>
    </row>
    <row r="2" spans="1:14" ht="13.5" thickBot="1" x14ac:dyDescent="0.45">
      <c r="A2" s="46"/>
      <c r="B2" s="47" t="s">
        <v>1</v>
      </c>
      <c r="C2" s="47" t="s">
        <v>15</v>
      </c>
      <c r="D2" s="47" t="s">
        <v>4</v>
      </c>
      <c r="E2" s="47" t="s">
        <v>7</v>
      </c>
      <c r="F2" s="47" t="s">
        <v>10</v>
      </c>
      <c r="G2" s="47" t="s">
        <v>2</v>
      </c>
      <c r="H2" s="47" t="s">
        <v>0</v>
      </c>
      <c r="I2" s="47" t="s">
        <v>23</v>
      </c>
      <c r="J2" s="47" t="s">
        <v>11</v>
      </c>
      <c r="K2" s="47" t="s">
        <v>14</v>
      </c>
      <c r="L2" s="47" t="s">
        <v>8</v>
      </c>
      <c r="M2" s="47" t="s">
        <v>9</v>
      </c>
      <c r="N2" s="48" t="s">
        <v>3</v>
      </c>
    </row>
    <row r="3" spans="1:14" ht="13.5" thickTop="1" x14ac:dyDescent="0.4">
      <c r="A3">
        <v>1979</v>
      </c>
      <c r="B3" s="1">
        <v>62.4</v>
      </c>
      <c r="C3" s="1">
        <v>54.2</v>
      </c>
      <c r="D3" s="18">
        <v>60.7</v>
      </c>
      <c r="E3" s="18">
        <v>74.900000000000006</v>
      </c>
      <c r="F3" s="18">
        <v>77.3</v>
      </c>
      <c r="G3" s="18">
        <v>53.2</v>
      </c>
      <c r="H3" s="18">
        <v>96.9</v>
      </c>
      <c r="I3" s="18">
        <v>71.2</v>
      </c>
      <c r="J3" s="18">
        <v>70.3</v>
      </c>
      <c r="K3" s="18">
        <v>71.8</v>
      </c>
      <c r="L3" s="18">
        <v>88.9</v>
      </c>
      <c r="M3" s="19">
        <v>84.2</v>
      </c>
      <c r="N3" s="2">
        <v>54.7</v>
      </c>
    </row>
    <row r="4" spans="1:14" x14ac:dyDescent="0.4">
      <c r="A4">
        <f t="shared" ref="A4:A33" si="0">A3+1</f>
        <v>1980</v>
      </c>
      <c r="B4" s="1">
        <v>63.45</v>
      </c>
      <c r="C4" s="1">
        <v>53.9</v>
      </c>
      <c r="D4" s="18">
        <v>59.45</v>
      </c>
      <c r="E4" s="18">
        <v>75.5</v>
      </c>
      <c r="F4" s="18">
        <v>77.800000000000011</v>
      </c>
      <c r="G4" s="18">
        <v>54.8</v>
      </c>
      <c r="H4" s="18">
        <v>95.3</v>
      </c>
      <c r="I4" s="18">
        <v>60.9</v>
      </c>
      <c r="J4" s="18">
        <v>72.45</v>
      </c>
      <c r="K4" s="18">
        <v>72.400000000000006</v>
      </c>
      <c r="L4" s="18">
        <v>88.55</v>
      </c>
      <c r="M4" s="19">
        <v>85.15</v>
      </c>
      <c r="N4" s="2">
        <v>53.3</v>
      </c>
    </row>
    <row r="5" spans="1:14" x14ac:dyDescent="0.4">
      <c r="A5">
        <f t="shared" si="0"/>
        <v>1981</v>
      </c>
      <c r="B5" s="1">
        <v>59.9</v>
      </c>
      <c r="C5" s="25">
        <v>54.6</v>
      </c>
      <c r="D5" s="18">
        <v>58.4</v>
      </c>
      <c r="E5" s="18">
        <v>77</v>
      </c>
      <c r="F5" s="18">
        <v>76.8</v>
      </c>
      <c r="G5" s="18">
        <v>57.25</v>
      </c>
      <c r="H5" s="18">
        <v>95.45</v>
      </c>
      <c r="I5" s="18">
        <v>56.25</v>
      </c>
      <c r="J5" s="18">
        <v>73.25</v>
      </c>
      <c r="K5" s="18">
        <v>70.2</v>
      </c>
      <c r="L5" s="18">
        <v>88.95</v>
      </c>
      <c r="M5" s="19">
        <v>82.75</v>
      </c>
      <c r="N5" s="2">
        <v>51.95</v>
      </c>
    </row>
    <row r="6" spans="1:14" x14ac:dyDescent="0.4">
      <c r="A6">
        <f t="shared" si="0"/>
        <v>1982</v>
      </c>
      <c r="B6" s="1">
        <v>43.6</v>
      </c>
      <c r="C6" s="1">
        <v>50.75</v>
      </c>
      <c r="D6" s="18">
        <v>55.7</v>
      </c>
      <c r="E6" s="18">
        <v>75.05</v>
      </c>
      <c r="F6" s="18">
        <v>75.2</v>
      </c>
      <c r="G6" s="18">
        <v>56.15</v>
      </c>
      <c r="H6" s="18">
        <v>95.85</v>
      </c>
      <c r="I6" s="18">
        <v>57.05</v>
      </c>
      <c r="J6" s="18">
        <v>72.3</v>
      </c>
      <c r="K6" s="18">
        <v>58.8</v>
      </c>
      <c r="L6" s="18">
        <v>86.95</v>
      </c>
      <c r="M6" s="19">
        <v>79.3</v>
      </c>
      <c r="N6" s="2">
        <v>50.95</v>
      </c>
    </row>
    <row r="7" spans="1:14" x14ac:dyDescent="0.4">
      <c r="A7">
        <f t="shared" si="0"/>
        <v>1983</v>
      </c>
      <c r="B7" s="1">
        <v>29.2</v>
      </c>
      <c r="C7" s="1">
        <v>38.4</v>
      </c>
      <c r="D7" s="18">
        <v>53.25</v>
      </c>
      <c r="E7" s="18">
        <v>74.400000000000006</v>
      </c>
      <c r="F7" s="18">
        <v>71.699999999999989</v>
      </c>
      <c r="G7" s="18">
        <v>52.8</v>
      </c>
      <c r="H7" s="18">
        <v>95.1</v>
      </c>
      <c r="I7" s="18">
        <v>56.4</v>
      </c>
      <c r="J7" s="18">
        <v>69.900000000000006</v>
      </c>
      <c r="K7" s="18">
        <v>35.4</v>
      </c>
      <c r="L7" s="18">
        <v>85.95</v>
      </c>
      <c r="M7" s="19">
        <v>76.849999999999994</v>
      </c>
      <c r="N7" s="2">
        <v>51.7</v>
      </c>
    </row>
    <row r="8" spans="1:14" x14ac:dyDescent="0.4">
      <c r="A8">
        <f t="shared" si="0"/>
        <v>1984</v>
      </c>
      <c r="B8" s="1">
        <v>24.1</v>
      </c>
      <c r="C8" s="1">
        <v>26.85</v>
      </c>
      <c r="D8" s="18">
        <v>47</v>
      </c>
      <c r="E8" s="18">
        <v>75.05</v>
      </c>
      <c r="F8" s="18">
        <v>64.949999999999989</v>
      </c>
      <c r="G8" s="18">
        <v>49.7</v>
      </c>
      <c r="H8" s="18">
        <v>95.05</v>
      </c>
      <c r="I8" s="18">
        <v>55.7</v>
      </c>
      <c r="J8" s="18">
        <v>67.3</v>
      </c>
      <c r="K8" s="18">
        <v>37.15</v>
      </c>
      <c r="L8" s="26">
        <v>86.25</v>
      </c>
      <c r="M8" s="19">
        <v>77.25</v>
      </c>
      <c r="N8" s="2">
        <v>52.85</v>
      </c>
    </row>
    <row r="9" spans="1:14" x14ac:dyDescent="0.4">
      <c r="A9">
        <f t="shared" si="0"/>
        <v>1985</v>
      </c>
      <c r="B9" s="1">
        <v>21.5</v>
      </c>
      <c r="C9" s="24">
        <v>24.15</v>
      </c>
      <c r="D9" s="18">
        <v>39.799999999999997</v>
      </c>
      <c r="E9" s="18">
        <v>77.25</v>
      </c>
      <c r="F9" s="18">
        <v>66.550000000000011</v>
      </c>
      <c r="G9" s="18">
        <v>49.45</v>
      </c>
      <c r="H9" s="18">
        <v>95.1</v>
      </c>
      <c r="I9" s="18">
        <v>57.6</v>
      </c>
      <c r="J9" s="18">
        <v>65.099999999999994</v>
      </c>
      <c r="K9" s="18">
        <v>39.15</v>
      </c>
      <c r="L9" s="18">
        <v>86.15</v>
      </c>
      <c r="M9" s="19">
        <v>78.55</v>
      </c>
      <c r="N9" s="2">
        <v>52.05</v>
      </c>
    </row>
    <row r="10" spans="1:14" x14ac:dyDescent="0.4">
      <c r="A10">
        <f t="shared" si="0"/>
        <v>1986</v>
      </c>
      <c r="B10" s="1">
        <v>23.8</v>
      </c>
      <c r="C10" s="1">
        <v>24.85</v>
      </c>
      <c r="D10" s="18">
        <v>38.799999999999997</v>
      </c>
      <c r="E10" s="18">
        <v>78.349999999999994</v>
      </c>
      <c r="F10" s="18">
        <v>69.300000000000011</v>
      </c>
      <c r="G10" s="18">
        <v>48.6</v>
      </c>
      <c r="H10" s="18">
        <v>95.6</v>
      </c>
      <c r="I10" s="18">
        <v>57.7</v>
      </c>
      <c r="J10" s="18">
        <v>61.8</v>
      </c>
      <c r="K10" s="18">
        <v>33.6</v>
      </c>
      <c r="L10" s="18">
        <v>85.35</v>
      </c>
      <c r="M10" s="19">
        <v>79.349999999999994</v>
      </c>
      <c r="N10" s="2">
        <v>53.05</v>
      </c>
    </row>
    <row r="11" spans="1:14" x14ac:dyDescent="0.4">
      <c r="A11">
        <f t="shared" si="0"/>
        <v>1987</v>
      </c>
      <c r="B11" s="1">
        <v>24.95</v>
      </c>
      <c r="C11" s="1">
        <v>26.15</v>
      </c>
      <c r="D11" s="18">
        <v>39.5</v>
      </c>
      <c r="E11" s="18">
        <v>78.05</v>
      </c>
      <c r="F11" s="18">
        <v>68.900000000000006</v>
      </c>
      <c r="G11" s="18">
        <v>44.65</v>
      </c>
      <c r="H11" s="18">
        <v>95.7</v>
      </c>
      <c r="I11" s="18">
        <v>60.25</v>
      </c>
      <c r="J11" s="18">
        <v>55.8</v>
      </c>
      <c r="K11" s="18">
        <v>27.9</v>
      </c>
      <c r="L11" s="18">
        <v>81.849999999999994</v>
      </c>
      <c r="M11" s="19">
        <v>80</v>
      </c>
      <c r="N11" s="2">
        <v>53.7</v>
      </c>
    </row>
    <row r="12" spans="1:14" x14ac:dyDescent="0.4">
      <c r="A12">
        <f t="shared" si="0"/>
        <v>1988</v>
      </c>
      <c r="B12" s="1">
        <v>24</v>
      </c>
      <c r="C12" s="1">
        <v>28.05</v>
      </c>
      <c r="D12" s="18">
        <v>38.5</v>
      </c>
      <c r="E12" s="18">
        <v>78.400000000000006</v>
      </c>
      <c r="F12" s="18">
        <v>69.099999999999994</v>
      </c>
      <c r="G12" s="18">
        <v>43.05</v>
      </c>
      <c r="H12" s="18">
        <v>94.7</v>
      </c>
      <c r="I12" s="18">
        <v>63.1</v>
      </c>
      <c r="J12" s="18">
        <v>54.95</v>
      </c>
      <c r="K12" s="18">
        <v>28.45</v>
      </c>
      <c r="L12" s="18">
        <v>79.75</v>
      </c>
      <c r="M12" s="19">
        <v>80.25</v>
      </c>
      <c r="N12" s="2">
        <v>55.95</v>
      </c>
    </row>
    <row r="13" spans="1:14" x14ac:dyDescent="0.4">
      <c r="A13">
        <f t="shared" si="0"/>
        <v>1989</v>
      </c>
      <c r="B13" s="1">
        <v>20.65</v>
      </c>
      <c r="C13" s="1">
        <v>32.35</v>
      </c>
      <c r="D13" s="18">
        <v>37</v>
      </c>
      <c r="E13" s="18">
        <v>79.099999999999994</v>
      </c>
      <c r="F13" s="18">
        <v>69.550000000000011</v>
      </c>
      <c r="G13" s="18">
        <v>44.6</v>
      </c>
      <c r="H13" s="26">
        <v>95.05</v>
      </c>
      <c r="I13" s="18">
        <v>67.05</v>
      </c>
      <c r="J13" s="18">
        <v>56.6</v>
      </c>
      <c r="K13" s="18">
        <v>29.8</v>
      </c>
      <c r="L13" s="18">
        <v>77.75</v>
      </c>
      <c r="M13" s="19">
        <v>80.650000000000006</v>
      </c>
      <c r="N13" s="2">
        <v>58.55</v>
      </c>
    </row>
    <row r="14" spans="1:14" x14ac:dyDescent="0.4">
      <c r="A14">
        <f t="shared" si="0"/>
        <v>1990</v>
      </c>
      <c r="B14" s="1">
        <v>18.5</v>
      </c>
      <c r="C14" s="1">
        <v>36.950000000000003</v>
      </c>
      <c r="D14" s="18">
        <v>32.75</v>
      </c>
      <c r="E14" s="26">
        <v>79.25</v>
      </c>
      <c r="F14" s="18">
        <v>65.599999999999994</v>
      </c>
      <c r="G14" s="18">
        <v>47.85</v>
      </c>
      <c r="H14" s="18">
        <v>94.65</v>
      </c>
      <c r="I14" s="18">
        <v>69.150000000000006</v>
      </c>
      <c r="J14" s="18">
        <v>59.8</v>
      </c>
      <c r="K14" s="18">
        <v>33.799999999999997</v>
      </c>
      <c r="L14" s="18">
        <v>78.400000000000006</v>
      </c>
      <c r="M14" s="22">
        <v>81.099999999999994</v>
      </c>
      <c r="N14" s="2">
        <v>61.8</v>
      </c>
    </row>
    <row r="15" spans="1:14" x14ac:dyDescent="0.4">
      <c r="A15">
        <f t="shared" si="0"/>
        <v>1991</v>
      </c>
      <c r="B15" s="1">
        <v>19.8</v>
      </c>
      <c r="C15" s="1">
        <v>40.450000000000003</v>
      </c>
      <c r="D15" s="18">
        <v>35.950000000000003</v>
      </c>
      <c r="E15" s="18">
        <v>74.8</v>
      </c>
      <c r="F15" s="18">
        <v>64.05</v>
      </c>
      <c r="G15" s="18">
        <v>50.4</v>
      </c>
      <c r="H15" s="18">
        <v>92.8</v>
      </c>
      <c r="I15" s="18">
        <v>68.349999999999994</v>
      </c>
      <c r="J15" s="18">
        <v>61.8</v>
      </c>
      <c r="K15" s="18">
        <v>38.35</v>
      </c>
      <c r="L15" s="18">
        <v>78.400000000000006</v>
      </c>
      <c r="M15" s="19">
        <v>78.5</v>
      </c>
      <c r="N15" s="2">
        <v>62.85</v>
      </c>
    </row>
    <row r="16" spans="1:14" x14ac:dyDescent="0.4">
      <c r="A16">
        <f t="shared" si="0"/>
        <v>1992</v>
      </c>
      <c r="B16" s="1">
        <v>24.9</v>
      </c>
      <c r="C16" s="1">
        <v>45</v>
      </c>
      <c r="D16" s="18">
        <v>37.799999999999997</v>
      </c>
      <c r="E16" s="18">
        <v>71.5</v>
      </c>
      <c r="F16" s="18">
        <v>65.199999999999989</v>
      </c>
      <c r="G16" s="18">
        <v>50.55</v>
      </c>
      <c r="H16" s="18">
        <v>91.1</v>
      </c>
      <c r="I16" s="18">
        <v>68</v>
      </c>
      <c r="J16" s="18">
        <v>62.75</v>
      </c>
      <c r="K16" s="18">
        <v>41.8</v>
      </c>
      <c r="L16" s="27">
        <v>76.55</v>
      </c>
      <c r="M16" s="19">
        <v>76.400000000000006</v>
      </c>
      <c r="N16" s="2">
        <v>62.05</v>
      </c>
    </row>
    <row r="17" spans="1:14" x14ac:dyDescent="0.4">
      <c r="A17">
        <f t="shared" si="0"/>
        <v>1993</v>
      </c>
      <c r="B17" s="1">
        <v>31.55</v>
      </c>
      <c r="C17" s="1">
        <v>50.2</v>
      </c>
      <c r="D17" s="18">
        <v>39.6</v>
      </c>
      <c r="E17" s="27">
        <v>69.5</v>
      </c>
      <c r="F17" s="18">
        <v>65.849999999999994</v>
      </c>
      <c r="G17" s="18">
        <v>51.3</v>
      </c>
      <c r="H17" s="18">
        <v>91.35</v>
      </c>
      <c r="I17" s="18">
        <v>68.75</v>
      </c>
      <c r="J17" s="18">
        <v>64.349999999999994</v>
      </c>
      <c r="K17" s="18">
        <v>45.4</v>
      </c>
      <c r="L17" s="18">
        <v>77.599999999999994</v>
      </c>
      <c r="M17" s="19">
        <v>74.8</v>
      </c>
      <c r="N17" s="2">
        <v>60.4</v>
      </c>
    </row>
    <row r="18" spans="1:14" x14ac:dyDescent="0.4">
      <c r="A18">
        <f t="shared" si="0"/>
        <v>1994</v>
      </c>
      <c r="B18" s="1">
        <v>36.450000000000003</v>
      </c>
      <c r="C18" s="1">
        <v>54.25</v>
      </c>
      <c r="D18" s="18">
        <v>43.4</v>
      </c>
      <c r="E18" s="18">
        <v>69.75</v>
      </c>
      <c r="F18" s="18">
        <v>66.05</v>
      </c>
      <c r="G18" s="18">
        <v>51.6</v>
      </c>
      <c r="H18" s="18">
        <v>91</v>
      </c>
      <c r="I18" s="18">
        <v>69.75</v>
      </c>
      <c r="J18" s="18">
        <v>67.099999999999994</v>
      </c>
      <c r="K18" s="26">
        <v>46.5</v>
      </c>
      <c r="L18" s="18">
        <v>78.95</v>
      </c>
      <c r="M18" s="19">
        <v>74.75</v>
      </c>
      <c r="N18" s="20">
        <v>64.150000000000006</v>
      </c>
    </row>
    <row r="19" spans="1:14" x14ac:dyDescent="0.4">
      <c r="A19">
        <f t="shared" si="0"/>
        <v>1995</v>
      </c>
      <c r="B19" s="1">
        <v>38.85</v>
      </c>
      <c r="C19" s="1">
        <v>56.5</v>
      </c>
      <c r="D19" s="18">
        <v>46.1</v>
      </c>
      <c r="E19" s="18">
        <v>70.7</v>
      </c>
      <c r="F19" s="26">
        <v>67</v>
      </c>
      <c r="G19" s="26">
        <v>52.15</v>
      </c>
      <c r="H19" s="18">
        <v>91.75</v>
      </c>
      <c r="I19" s="18">
        <v>71.8</v>
      </c>
      <c r="J19" s="28">
        <v>68.849999999999994</v>
      </c>
      <c r="K19" s="18">
        <v>44.35</v>
      </c>
      <c r="L19" s="18">
        <v>80.95</v>
      </c>
      <c r="M19" s="23">
        <v>74.25</v>
      </c>
      <c r="N19" s="2">
        <v>63.65</v>
      </c>
    </row>
    <row r="20" spans="1:14" x14ac:dyDescent="0.4">
      <c r="A20">
        <f t="shared" si="0"/>
        <v>1996</v>
      </c>
      <c r="B20" s="1">
        <v>38.65</v>
      </c>
      <c r="C20" s="1">
        <v>60.2</v>
      </c>
      <c r="D20" s="18">
        <v>46.7</v>
      </c>
      <c r="E20" s="18">
        <v>72.650000000000006</v>
      </c>
      <c r="F20" s="18">
        <v>65.349999999999994</v>
      </c>
      <c r="G20" s="18">
        <v>52</v>
      </c>
      <c r="H20" s="18">
        <v>91.05</v>
      </c>
      <c r="I20" s="26">
        <v>72.05</v>
      </c>
      <c r="J20" s="18">
        <v>68.05</v>
      </c>
      <c r="K20" s="27">
        <v>41.4</v>
      </c>
      <c r="L20" s="18">
        <v>82.55</v>
      </c>
      <c r="M20" s="23">
        <v>74.25</v>
      </c>
      <c r="N20" s="2">
        <v>63.3</v>
      </c>
    </row>
    <row r="21" spans="1:14" x14ac:dyDescent="0.4">
      <c r="A21">
        <f t="shared" si="0"/>
        <v>1997</v>
      </c>
      <c r="B21" s="1">
        <v>40.6</v>
      </c>
      <c r="C21" s="1">
        <v>62.75</v>
      </c>
      <c r="D21" s="26">
        <v>47.45</v>
      </c>
      <c r="E21" s="18">
        <v>75.75</v>
      </c>
      <c r="F21" s="18">
        <v>64.400000000000006</v>
      </c>
      <c r="G21" s="18">
        <v>51.7</v>
      </c>
      <c r="H21" s="18">
        <v>91.4</v>
      </c>
      <c r="I21" s="18">
        <v>70.55</v>
      </c>
      <c r="J21" s="18">
        <v>67.099999999999994</v>
      </c>
      <c r="K21" s="18">
        <v>43.05</v>
      </c>
      <c r="L21" s="18">
        <v>85.25</v>
      </c>
      <c r="M21" s="19">
        <v>75.25</v>
      </c>
      <c r="N21" s="2">
        <v>60.5</v>
      </c>
    </row>
    <row r="22" spans="1:14" x14ac:dyDescent="0.4">
      <c r="A22">
        <f t="shared" si="0"/>
        <v>1998</v>
      </c>
      <c r="B22" s="1">
        <v>41.7</v>
      </c>
      <c r="C22" s="1">
        <v>62.6</v>
      </c>
      <c r="D22" s="18">
        <v>46.55</v>
      </c>
      <c r="E22" s="18">
        <v>79.5</v>
      </c>
      <c r="F22" s="18">
        <v>62.15</v>
      </c>
      <c r="G22" s="18">
        <v>41.4</v>
      </c>
      <c r="H22" s="18">
        <v>89.55</v>
      </c>
      <c r="I22" s="18">
        <v>59</v>
      </c>
      <c r="J22" s="18">
        <v>61.75</v>
      </c>
      <c r="K22" s="18">
        <v>45.3</v>
      </c>
      <c r="L22" s="18">
        <v>87.75</v>
      </c>
      <c r="M22" s="19">
        <v>78.099999999999994</v>
      </c>
      <c r="N22" s="2">
        <v>49.9</v>
      </c>
    </row>
    <row r="23" spans="1:14" x14ac:dyDescent="0.4">
      <c r="A23">
        <f t="shared" si="0"/>
        <v>1999</v>
      </c>
      <c r="B23" s="1">
        <v>42.55</v>
      </c>
      <c r="C23" s="1">
        <v>61.4</v>
      </c>
      <c r="D23" s="18">
        <v>44.3</v>
      </c>
      <c r="E23" s="18">
        <v>82.9</v>
      </c>
      <c r="F23" s="27">
        <v>61.55</v>
      </c>
      <c r="G23" s="18">
        <v>27.5</v>
      </c>
      <c r="H23" s="18">
        <v>86.5</v>
      </c>
      <c r="I23" s="27">
        <v>54.75</v>
      </c>
      <c r="J23" s="27">
        <v>51.35</v>
      </c>
      <c r="K23" s="18">
        <v>47.1</v>
      </c>
      <c r="L23" s="18">
        <v>87.25</v>
      </c>
      <c r="M23" s="19">
        <v>80.45</v>
      </c>
      <c r="N23" s="21">
        <v>47.6</v>
      </c>
    </row>
    <row r="24" spans="1:14" x14ac:dyDescent="0.4">
      <c r="A24">
        <f t="shared" si="0"/>
        <v>2000</v>
      </c>
      <c r="B24" s="25">
        <v>44.4</v>
      </c>
      <c r="C24" s="1">
        <v>64.900000000000006</v>
      </c>
      <c r="D24" s="18">
        <v>43.3</v>
      </c>
      <c r="E24" s="18">
        <v>87.35</v>
      </c>
      <c r="F24" s="18">
        <v>64.55</v>
      </c>
      <c r="G24" s="18">
        <v>27.85</v>
      </c>
      <c r="H24" s="18">
        <v>87.3</v>
      </c>
      <c r="I24" s="18">
        <v>61.05</v>
      </c>
      <c r="J24" s="18">
        <v>57.2</v>
      </c>
      <c r="K24" s="18">
        <v>53.25</v>
      </c>
      <c r="L24" s="18">
        <v>89.8</v>
      </c>
      <c r="M24" s="19">
        <v>85.55</v>
      </c>
      <c r="N24" s="2">
        <v>51</v>
      </c>
    </row>
    <row r="25" spans="1:14" x14ac:dyDescent="0.4">
      <c r="A25">
        <f t="shared" si="0"/>
        <v>2001</v>
      </c>
      <c r="B25" s="1">
        <v>37.25</v>
      </c>
      <c r="C25" s="1">
        <v>64.95</v>
      </c>
      <c r="D25" s="18">
        <v>39.65</v>
      </c>
      <c r="E25" s="18">
        <v>86.7</v>
      </c>
      <c r="F25" s="18">
        <v>66.099999999999994</v>
      </c>
      <c r="G25" s="18">
        <v>23.35</v>
      </c>
      <c r="H25" s="18">
        <v>86.7</v>
      </c>
      <c r="I25" s="18">
        <v>62.05</v>
      </c>
      <c r="J25" s="18">
        <v>57.65</v>
      </c>
      <c r="K25" s="18">
        <v>56.3</v>
      </c>
      <c r="L25" s="18">
        <v>90.4</v>
      </c>
      <c r="M25" s="19">
        <v>86.1</v>
      </c>
      <c r="N25" s="2">
        <v>50.1</v>
      </c>
    </row>
    <row r="26" spans="1:14" x14ac:dyDescent="0.4">
      <c r="A26">
        <f t="shared" si="0"/>
        <v>2002</v>
      </c>
      <c r="B26" s="1">
        <v>19.8</v>
      </c>
      <c r="C26" s="1">
        <v>65.05</v>
      </c>
      <c r="D26" s="18">
        <v>39.049999999999997</v>
      </c>
      <c r="E26" s="18">
        <v>90.05</v>
      </c>
      <c r="F26" s="18">
        <v>67.099999999999994</v>
      </c>
      <c r="G26" s="27">
        <v>22.7</v>
      </c>
      <c r="H26" s="18">
        <v>84.3</v>
      </c>
      <c r="I26" s="18">
        <v>64.150000000000006</v>
      </c>
      <c r="J26" s="18">
        <v>56.5</v>
      </c>
      <c r="K26" s="18">
        <v>58.1</v>
      </c>
      <c r="L26" s="18">
        <v>92.6</v>
      </c>
      <c r="M26" s="19">
        <v>88.55</v>
      </c>
      <c r="N26" s="2">
        <v>50.05</v>
      </c>
    </row>
    <row r="27" spans="1:14" x14ac:dyDescent="0.4">
      <c r="A27">
        <f t="shared" si="0"/>
        <v>2003</v>
      </c>
      <c r="B27" s="24">
        <v>14.5</v>
      </c>
      <c r="C27" s="1">
        <v>64.7</v>
      </c>
      <c r="D27" s="27">
        <v>37.5</v>
      </c>
      <c r="E27" s="18">
        <v>89.9</v>
      </c>
      <c r="F27" s="18">
        <v>68.199999999999989</v>
      </c>
      <c r="G27" s="18">
        <v>25</v>
      </c>
      <c r="H27" s="27">
        <v>82</v>
      </c>
      <c r="I27" s="18">
        <v>68.2</v>
      </c>
      <c r="J27" s="18">
        <v>59.2</v>
      </c>
      <c r="K27" s="18">
        <v>58.5</v>
      </c>
      <c r="L27" s="18">
        <v>92.8</v>
      </c>
      <c r="M27" s="19">
        <v>89.1</v>
      </c>
      <c r="N27" s="2">
        <v>52.2</v>
      </c>
    </row>
    <row r="28" spans="1:14" x14ac:dyDescent="0.4">
      <c r="A28">
        <f t="shared" si="0"/>
        <v>2004</v>
      </c>
      <c r="B28" s="1">
        <v>21.85</v>
      </c>
      <c r="C28" s="1">
        <v>67.349999999999994</v>
      </c>
      <c r="D28" s="18">
        <v>42.65</v>
      </c>
      <c r="E28" s="18">
        <v>92.3</v>
      </c>
      <c r="F28" s="18">
        <v>72.699999999999989</v>
      </c>
      <c r="G28" s="18">
        <v>33.5</v>
      </c>
      <c r="H28" s="18">
        <v>82.75</v>
      </c>
      <c r="I28" s="18">
        <v>69.5</v>
      </c>
      <c r="J28" s="18">
        <v>64.349999999999994</v>
      </c>
      <c r="K28" s="18">
        <v>59.85</v>
      </c>
      <c r="L28" s="18">
        <v>93.85</v>
      </c>
      <c r="M28" s="19">
        <v>91.5</v>
      </c>
      <c r="N28" s="2">
        <v>58.9</v>
      </c>
    </row>
    <row r="29" spans="1:14" x14ac:dyDescent="0.4">
      <c r="A29">
        <f t="shared" si="0"/>
        <v>2005</v>
      </c>
      <c r="B29" s="1">
        <v>23.25</v>
      </c>
      <c r="C29" s="1">
        <v>70.8</v>
      </c>
      <c r="D29" s="18">
        <v>46.25</v>
      </c>
      <c r="E29" s="18">
        <v>92.75</v>
      </c>
      <c r="F29" s="18">
        <v>75.882338408119665</v>
      </c>
      <c r="G29" s="18">
        <v>38.799999999999997</v>
      </c>
      <c r="H29" s="18">
        <v>84.85</v>
      </c>
      <c r="I29" s="18">
        <v>72.55</v>
      </c>
      <c r="J29" s="18">
        <v>68.7</v>
      </c>
      <c r="K29" s="18">
        <v>62.3</v>
      </c>
      <c r="L29" s="18">
        <v>93.95</v>
      </c>
      <c r="M29" s="19">
        <v>92.05</v>
      </c>
      <c r="N29" s="2">
        <v>62.7</v>
      </c>
    </row>
    <row r="30" spans="1:14" x14ac:dyDescent="0.4">
      <c r="A30">
        <f t="shared" si="0"/>
        <v>2006</v>
      </c>
      <c r="B30" s="1">
        <v>34</v>
      </c>
      <c r="C30" s="1">
        <v>73.2</v>
      </c>
      <c r="D30" s="18">
        <v>49.7</v>
      </c>
      <c r="E30" s="18">
        <v>94.6</v>
      </c>
      <c r="F30" s="18">
        <v>78.732151442307696</v>
      </c>
      <c r="G30" s="18">
        <v>42.1</v>
      </c>
      <c r="H30" s="18">
        <v>87.8</v>
      </c>
      <c r="I30" s="18">
        <v>76</v>
      </c>
      <c r="J30" s="18">
        <v>68.7</v>
      </c>
      <c r="K30" s="18">
        <v>65.2</v>
      </c>
      <c r="L30" s="18">
        <v>95</v>
      </c>
      <c r="M30" s="19">
        <v>94.5</v>
      </c>
      <c r="N30" s="2">
        <v>62</v>
      </c>
    </row>
    <row r="31" spans="1:14" x14ac:dyDescent="0.4">
      <c r="A31">
        <f t="shared" si="0"/>
        <v>2007</v>
      </c>
      <c r="B31" s="1">
        <v>42.3</v>
      </c>
      <c r="C31" s="1">
        <v>77</v>
      </c>
      <c r="D31" s="18">
        <v>55.150000000000006</v>
      </c>
      <c r="E31" s="18">
        <v>95.15</v>
      </c>
      <c r="F31" s="18">
        <v>81.995041322314052</v>
      </c>
      <c r="G31" s="18">
        <v>48.6</v>
      </c>
      <c r="H31" s="18">
        <v>89.450000000000017</v>
      </c>
      <c r="I31" s="18">
        <v>78</v>
      </c>
      <c r="J31" s="18">
        <v>72.000000000000014</v>
      </c>
      <c r="K31" s="18">
        <v>69.2</v>
      </c>
      <c r="L31" s="18">
        <v>95.95</v>
      </c>
      <c r="M31" s="19">
        <v>94.75</v>
      </c>
      <c r="N31" s="2">
        <v>63.899999999999991</v>
      </c>
    </row>
    <row r="32" spans="1:14" x14ac:dyDescent="0.4">
      <c r="A32">
        <f t="shared" si="0"/>
        <v>2008</v>
      </c>
      <c r="B32" s="1">
        <v>41.9</v>
      </c>
      <c r="C32" s="1">
        <v>77.400000000000006</v>
      </c>
      <c r="D32" s="18">
        <v>54.7</v>
      </c>
      <c r="E32" s="18">
        <v>94.9</v>
      </c>
      <c r="F32" s="18">
        <v>84.199152542372872</v>
      </c>
      <c r="G32" s="18">
        <v>48.2</v>
      </c>
      <c r="H32" s="18">
        <v>91.4</v>
      </c>
      <c r="I32" s="18">
        <v>79.900000000000006</v>
      </c>
      <c r="J32" s="18">
        <v>72.900000000000006</v>
      </c>
      <c r="K32" s="18">
        <v>69.3</v>
      </c>
      <c r="L32" s="18">
        <v>95.9</v>
      </c>
      <c r="M32" s="19">
        <v>94.8</v>
      </c>
      <c r="N32" s="2">
        <v>63.1</v>
      </c>
    </row>
    <row r="33" spans="1:15" ht="13.5" thickBot="1" x14ac:dyDescent="0.45">
      <c r="A33">
        <f t="shared" si="0"/>
        <v>2009</v>
      </c>
      <c r="B33" s="1">
        <v>28.3</v>
      </c>
      <c r="C33" s="1">
        <v>76.7</v>
      </c>
      <c r="D33" s="18">
        <v>55.3</v>
      </c>
      <c r="E33" s="18">
        <v>92.3</v>
      </c>
      <c r="F33" s="18">
        <v>81.55</v>
      </c>
      <c r="G33" s="18">
        <v>47.5</v>
      </c>
      <c r="H33" s="18">
        <v>85.7</v>
      </c>
      <c r="I33" s="18">
        <v>72.599999999999994</v>
      </c>
      <c r="J33" s="18">
        <v>70.3</v>
      </c>
      <c r="K33" s="18">
        <v>65.7</v>
      </c>
      <c r="L33" s="18">
        <v>93.8</v>
      </c>
      <c r="M33" s="19">
        <v>91.3</v>
      </c>
      <c r="N33" s="2">
        <v>59.6</v>
      </c>
    </row>
    <row r="34" spans="1:15" ht="13.5" thickTop="1" x14ac:dyDescent="0.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">
        <v>5</v>
      </c>
    </row>
    <row r="35" spans="1:15" x14ac:dyDescent="0.4">
      <c r="A35" s="39" t="s">
        <v>25</v>
      </c>
      <c r="B35" s="31">
        <f>B27-B24</f>
        <v>-29.9</v>
      </c>
      <c r="C35" s="31">
        <f>C9-C5</f>
        <v>-30.450000000000003</v>
      </c>
      <c r="D35" s="31">
        <f>D27-D21</f>
        <v>-9.9500000000000028</v>
      </c>
      <c r="E35" s="31">
        <f>E17-E14</f>
        <v>-9.75</v>
      </c>
      <c r="F35" s="31">
        <f>F23-F19</f>
        <v>-5.4500000000000028</v>
      </c>
      <c r="G35" s="31">
        <f>G26-G19</f>
        <v>-29.45</v>
      </c>
      <c r="H35" s="31">
        <f>H27-H13</f>
        <v>-13.049999999999997</v>
      </c>
      <c r="I35" s="31">
        <f>I23-I20</f>
        <v>-17.299999999999997</v>
      </c>
      <c r="J35" s="31">
        <f>J23-J19</f>
        <v>-17.499999999999993</v>
      </c>
      <c r="K35" s="31">
        <f>K20-K18</f>
        <v>-5.1000000000000014</v>
      </c>
      <c r="L35" s="31">
        <f>L16-L8</f>
        <v>-9.7000000000000028</v>
      </c>
      <c r="M35" s="31">
        <f>M20-M14</f>
        <v>-6.8499999999999943</v>
      </c>
      <c r="N35" s="31">
        <f>N22-N18</f>
        <v>-14.250000000000007</v>
      </c>
      <c r="O35" s="40">
        <f>AVERAGE(B35:N35)</f>
        <v>-15.284615384615385</v>
      </c>
    </row>
    <row r="36" spans="1:15" ht="13.5" thickBot="1" x14ac:dyDescent="0.45">
      <c r="A36" s="41" t="s">
        <v>13</v>
      </c>
      <c r="B36" s="42">
        <f>2003-2000</f>
        <v>3</v>
      </c>
      <c r="C36" s="42">
        <f>1985-1981</f>
        <v>4</v>
      </c>
      <c r="D36" s="42">
        <f>2003-1997</f>
        <v>6</v>
      </c>
      <c r="E36" s="42">
        <f>1993-1990</f>
        <v>3</v>
      </c>
      <c r="F36" s="42">
        <f>1999-1995</f>
        <v>4</v>
      </c>
      <c r="G36" s="42">
        <f>2003-1995</f>
        <v>8</v>
      </c>
      <c r="H36" s="42">
        <f>2003-1989</f>
        <v>14</v>
      </c>
      <c r="I36" s="42">
        <f>1999-1996</f>
        <v>3</v>
      </c>
      <c r="J36" s="42">
        <f>1999-1995</f>
        <v>4</v>
      </c>
      <c r="K36" s="42">
        <f>1996-1994</f>
        <v>2</v>
      </c>
      <c r="L36" s="42">
        <f>1992-1984</f>
        <v>8</v>
      </c>
      <c r="M36" s="42">
        <f>1995-1990</f>
        <v>5</v>
      </c>
      <c r="N36" s="42">
        <f>1999-1994</f>
        <v>5</v>
      </c>
      <c r="O36" s="43">
        <f>AVERAGE(B36:N36)</f>
        <v>5.3076923076923075</v>
      </c>
    </row>
    <row r="37" spans="1:15" ht="13.5" thickTop="1" x14ac:dyDescent="0.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Figure_14.6</vt:lpstr>
      <vt:lpstr>Data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dcterms:created xsi:type="dcterms:W3CDTF">2008-12-02T16:33:22Z</dcterms:created>
  <dcterms:modified xsi:type="dcterms:W3CDTF">2015-11-20T13:03:08Z</dcterms:modified>
</cp:coreProperties>
</file>