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2\"/>
    </mc:Choice>
  </mc:AlternateContent>
  <bookViews>
    <workbookView xWindow="0" yWindow="0" windowWidth="19200" windowHeight="7425" tabRatio="856"/>
  </bookViews>
  <sheets>
    <sheet name="Reference" sheetId="11" r:id="rId1"/>
    <sheet name="Table_2.1" sheetId="43" r:id="rId2"/>
    <sheet name="Data" sheetId="45" r:id="rId3"/>
    <sheet name="Data_2" sheetId="47" r:id="rId4"/>
  </sheets>
  <definedNames>
    <definedName name="_Hlk220090052" localSheetId="1">Table_2.1!$B$5</definedName>
  </definedNames>
  <calcPr calcId="152511" concurrentCalc="0"/>
</workbook>
</file>

<file path=xl/calcChain.xml><?xml version="1.0" encoding="utf-8"?>
<calcChain xmlns="http://schemas.openxmlformats.org/spreadsheetml/2006/main">
  <c r="E40" i="43" l="1"/>
  <c r="D40" i="43"/>
  <c r="E18" i="43"/>
  <c r="D18" i="43"/>
  <c r="E8" i="43"/>
  <c r="E7" i="43"/>
  <c r="D8" i="43"/>
  <c r="E41" i="43"/>
  <c r="D41" i="43"/>
  <c r="E39" i="43"/>
  <c r="D39" i="43"/>
  <c r="E38" i="43"/>
  <c r="D38" i="43"/>
  <c r="E37" i="43"/>
  <c r="D37" i="43"/>
  <c r="D35" i="43"/>
  <c r="E35" i="43"/>
  <c r="E34" i="43"/>
  <c r="D34" i="43"/>
  <c r="E33" i="43"/>
  <c r="D33" i="43"/>
  <c r="E32" i="43"/>
  <c r="D32" i="43"/>
  <c r="D31" i="43"/>
  <c r="E31" i="43"/>
  <c r="E29" i="43"/>
  <c r="E30" i="43"/>
  <c r="D30" i="43"/>
  <c r="E28" i="43"/>
  <c r="D28" i="43"/>
  <c r="E27" i="43"/>
  <c r="D27" i="43"/>
  <c r="E26" i="43"/>
  <c r="D26" i="43"/>
  <c r="E25" i="43"/>
  <c r="D25" i="43"/>
  <c r="E24" i="43"/>
  <c r="D24" i="43"/>
  <c r="D22" i="43"/>
  <c r="E22" i="43"/>
  <c r="E21" i="43"/>
  <c r="D21" i="43"/>
  <c r="E20" i="43"/>
  <c r="D20" i="43"/>
  <c r="E19" i="43"/>
  <c r="D19" i="43"/>
  <c r="E17" i="43"/>
  <c r="D17" i="43"/>
  <c r="E16" i="43"/>
  <c r="D16" i="43"/>
  <c r="E15" i="43"/>
  <c r="D15" i="43"/>
  <c r="E14" i="43"/>
  <c r="D14" i="43"/>
  <c r="E13" i="43"/>
  <c r="D13" i="43"/>
  <c r="E12" i="43"/>
  <c r="D12" i="43"/>
  <c r="E11" i="43"/>
  <c r="D11" i="43"/>
  <c r="E10" i="43"/>
  <c r="D10" i="43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D6" i="43"/>
  <c r="E6" i="43"/>
  <c r="D7" i="43"/>
  <c r="D9" i="43"/>
  <c r="E9" i="43"/>
  <c r="E43" i="43"/>
  <c r="K8" i="43"/>
  <c r="J11" i="43"/>
  <c r="K10" i="43"/>
  <c r="K9" i="43"/>
  <c r="K7" i="43"/>
  <c r="J7" i="43"/>
  <c r="D43" i="43"/>
  <c r="J9" i="43"/>
  <c r="J8" i="43"/>
  <c r="K11" i="43"/>
  <c r="J10" i="43"/>
  <c r="J12" i="43"/>
  <c r="L7" i="43"/>
  <c r="M7" i="43"/>
  <c r="L9" i="43"/>
  <c r="L11" i="43"/>
  <c r="L8" i="43"/>
  <c r="L10" i="43"/>
  <c r="M8" i="43"/>
  <c r="M9" i="43"/>
  <c r="M10" i="43"/>
  <c r="M11" i="43"/>
</calcChain>
</file>

<file path=xl/comments1.xml><?xml version="1.0" encoding="utf-8"?>
<comments xmlns="http://schemas.openxmlformats.org/spreadsheetml/2006/main">
  <authors>
    <author>Carmen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Data is for 1993</t>
        </r>
      </text>
    </comment>
  </commentList>
</comments>
</file>

<file path=xl/sharedStrings.xml><?xml version="1.0" encoding="utf-8"?>
<sst xmlns="http://schemas.openxmlformats.org/spreadsheetml/2006/main" count="526" uniqueCount="64">
  <si>
    <t>Egypt</t>
  </si>
  <si>
    <t>Morocco</t>
  </si>
  <si>
    <t>Philippines</t>
  </si>
  <si>
    <t>Bulgaria</t>
  </si>
  <si>
    <t>Poland</t>
  </si>
  <si>
    <t>Romania</t>
  </si>
  <si>
    <t>Turkey</t>
  </si>
  <si>
    <t>Argentina</t>
  </si>
  <si>
    <t>Bolivia</t>
  </si>
  <si>
    <t>Brazil</t>
  </si>
  <si>
    <t>Chile</t>
  </si>
  <si>
    <t>Costa Rica</t>
  </si>
  <si>
    <t>Dominican Republic</t>
  </si>
  <si>
    <t>Ecuador</t>
  </si>
  <si>
    <t>Honduras</t>
  </si>
  <si>
    <t>Mexico</t>
  </si>
  <si>
    <t>Panama</t>
  </si>
  <si>
    <t>Peru</t>
  </si>
  <si>
    <t>Uruguay</t>
  </si>
  <si>
    <t>Venezuela</t>
  </si>
  <si>
    <t>Average</t>
  </si>
  <si>
    <t xml:space="preserve"> </t>
  </si>
  <si>
    <t>n.a.</t>
  </si>
  <si>
    <t>South Africa</t>
  </si>
  <si>
    <t>Jamaica</t>
  </si>
  <si>
    <t>Jordan</t>
  </si>
  <si>
    <t>Albania</t>
  </si>
  <si>
    <t>Guyana</t>
  </si>
  <si>
    <t>Iran</t>
  </si>
  <si>
    <t>Iraq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</si>
  <si>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</si>
  <si>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</si>
  <si>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</si>
  <si>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</si>
  <si>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23</t>
  </si>
  <si>
    <t>Year of default or restructuring</t>
  </si>
  <si>
    <t>External debt-to-GNP at year of default or restructuring</t>
  </si>
  <si>
    <t>External debt-to-exports at year of default or restructuring</t>
  </si>
  <si>
    <t>Russian Federation</t>
  </si>
  <si>
    <t>Trinidad and Tobago</t>
  </si>
  <si>
    <t>Yugoslavia</t>
  </si>
  <si>
    <r>
      <t xml:space="preserve">Sources: Reinhart, Rogoff, and Savastano (2003), updated based on World Bank, </t>
    </r>
    <r>
      <rPr>
        <i/>
        <sz val="10"/>
        <rFont val="Times New Roman"/>
        <family val="1"/>
      </rPr>
      <t>Global Development Finance</t>
    </r>
    <r>
      <rPr>
        <sz val="10"/>
        <rFont val="Times New Roman"/>
        <family val="1"/>
      </rPr>
      <t>.</t>
    </r>
  </si>
  <si>
    <t>Table 2.1 External debt at the time of default: Middle-income countries, 1970-2008</t>
  </si>
  <si>
    <t>Total external debt to GNP</t>
  </si>
  <si>
    <t>CDF</t>
  </si>
  <si>
    <t>PDF</t>
  </si>
  <si>
    <t>Frequency</t>
  </si>
  <si>
    <t>Cumulative</t>
  </si>
  <si>
    <t>Frequency distribution of external det-to-GNP at time of default</t>
  </si>
  <si>
    <t>Total number of observations</t>
  </si>
  <si>
    <t>below 40</t>
  </si>
  <si>
    <t>41 to 60</t>
  </si>
  <si>
    <t>61 to 80</t>
  </si>
  <si>
    <t>81 to 100</t>
  </si>
  <si>
    <t>above 100</t>
  </si>
  <si>
    <t>Notes: For pre-2000 data, we have adhered to the data used in Rinhart, Rogoff and Savastano( 2003); for post-2001 defaults and</t>
  </si>
  <si>
    <t>for countries for which the data as not previously available, we have used databases as of 2009.</t>
  </si>
  <si>
    <t>Total external debt to exports of dodds, sevices and primary income</t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</si>
  <si>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>World Bank</t>
    </r>
  </si>
  <si>
    <r>
      <rPr>
        <i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International Monetary Fund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>World Bank</t>
    </r>
  </si>
  <si>
    <t xml:space="preserve">An n.a. indicates not available. </t>
  </si>
  <si>
    <r>
      <t xml:space="preserve">ncome groups are defined according to the World Bank, </t>
    </r>
    <r>
      <rPr>
        <i/>
        <sz val="10"/>
        <rFont val="Times New Roman"/>
        <family val="1"/>
      </rPr>
      <t xml:space="preserve">Global Development Finance. </t>
    </r>
  </si>
  <si>
    <r>
      <t xml:space="preserve">Debt stocks are reported at end-of-period. Hence, taking the debt–GNP ratio at the end of the default year biases ratios </t>
    </r>
    <r>
      <rPr>
        <i/>
        <sz val="10"/>
        <rFont val="Times New Roman"/>
        <family val="1"/>
      </rPr>
      <t>upwards</t>
    </r>
    <r>
      <rPr>
        <sz val="10"/>
        <rFont val="Times New Roman"/>
        <family val="1"/>
      </rPr>
      <t xml:space="preserve">, </t>
    </r>
  </si>
  <si>
    <t xml:space="preserve"> since in most cases defaults are accompanied by a sizable real exchange rate depreciation.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</si>
</sst>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0.0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3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3" fillId="0" borderId="0"/>
    <xf numFmtId="0" fontId="15" fillId="0" borderId="0"/>
  </cellStyleXfs>
  <cellXfs count="6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0" borderId="0" xfId="0" applyAlignment="1"/>
    <xf numFmtId="0" fontId="4" fillId="2" borderId="0" xfId="0" applyFont="1" applyFill="1" applyAlignme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/>
    <xf numFmtId="2" fontId="2" fillId="3" borderId="0" xfId="0" applyNumberFormat="1" applyFont="1" applyFill="1" applyBorder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2" borderId="0" xfId="0" applyFill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/>
    <xf numFmtId="0" fontId="5" fillId="3" borderId="5" xfId="0" applyFont="1" applyFill="1" applyBorder="1" applyAlignment="1"/>
    <xf numFmtId="0" fontId="4" fillId="3" borderId="7" xfId="0" applyFont="1" applyFill="1" applyBorder="1" applyAlignment="1"/>
    <xf numFmtId="0" fontId="4" fillId="3" borderId="1" xfId="0" applyFont="1" applyFill="1" applyBorder="1" applyAlignment="1"/>
    <xf numFmtId="0" fontId="4" fillId="3" borderId="8" xfId="0" applyFont="1" applyFill="1" applyBorder="1" applyAlignment="1"/>
    <xf numFmtId="0" fontId="0" fillId="0" borderId="0" xfId="1" applyFont="1" applyAlignment="1">
      <alignment horizontal="right"/>
    </xf>
    <xf numFmtId="0" fontId="4" fillId="0" borderId="0" xfId="0" applyFont="1" applyAlignment="1"/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2" fontId="10" fillId="0" borderId="0" xfId="7" applyNumberFormat="1" applyFont="1"/>
    <xf numFmtId="2" fontId="11" fillId="0" borderId="0" xfId="8" applyNumberFormat="1" applyFont="1" applyAlignment="1">
      <alignment horizontal="right"/>
    </xf>
    <xf numFmtId="2" fontId="9" fillId="0" borderId="0" xfId="7" applyNumberFormat="1" applyFont="1"/>
    <xf numFmtId="2" fontId="2" fillId="3" borderId="1" xfId="0" applyNumberFormat="1" applyFont="1" applyFill="1" applyBorder="1" applyAlignment="1">
      <alignment horizontal="right" vertical="center" wrapText="1"/>
    </xf>
    <xf numFmtId="2" fontId="0" fillId="3" borderId="0" xfId="0" applyNumberFormat="1" applyFill="1" applyBorder="1"/>
    <xf numFmtId="2" fontId="0" fillId="3" borderId="1" xfId="0" applyNumberFormat="1" applyFill="1" applyBorder="1"/>
    <xf numFmtId="2" fontId="2" fillId="0" borderId="0" xfId="7" applyNumberFormat="1" applyFont="1" applyAlignment="1">
      <alignment horizontal="right"/>
    </xf>
    <xf numFmtId="2" fontId="14" fillId="0" borderId="0" xfId="7" applyNumberFormat="1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/>
    <xf numFmtId="2" fontId="2" fillId="0" borderId="0" xfId="8" applyNumberFormat="1" applyFont="1" applyAlignment="1">
      <alignment horizontal="right"/>
    </xf>
    <xf numFmtId="2" fontId="2" fillId="0" borderId="0" xfId="7" applyNumberFormat="1" applyFont="1"/>
    <xf numFmtId="2" fontId="14" fillId="0" borderId="0" xfId="7" applyNumberFormat="1" applyFont="1"/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8" xfId="0" applyFont="1" applyFill="1" applyBorder="1"/>
    <xf numFmtId="2" fontId="2" fillId="0" borderId="0" xfId="0" applyNumberFormat="1" applyFont="1" applyFill="1"/>
    <xf numFmtId="43" fontId="2" fillId="0" borderId="0" xfId="4" applyFont="1" applyFill="1"/>
    <xf numFmtId="0" fontId="2" fillId="2" borderId="0" xfId="0" applyFont="1" applyFill="1" applyAlignment="1">
      <alignment vertical="center"/>
    </xf>
  </cellXfs>
  <cellStyles count="10">
    <cellStyle name="ANCLAS,REZONES Y SUS PARTES,DE FUNDICION,DE HIERRO O DE ACERO" xfId="1"/>
    <cellStyle name="ANCLAS,REZONES Y SUS PARTES,DE FUNDICION,DE HIERRO O DE ACERO 2" xfId="2"/>
    <cellStyle name="bstitutes]_x000a__x000a_; The following mappings take Word for MS-DOS names, PostScript names, and TrueType_x000a__x000a_; names into account" xfId="3"/>
    <cellStyle name="Comma" xfId="4" builtinId="3"/>
    <cellStyle name="Normal" xfId="0" builtinId="0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643"/>
  <sheetViews>
    <sheetView tabSelected="1" workbookViewId="0">
      <selection activeCell="D6" sqref="D6"/>
    </sheetView>
  </sheetViews>
  <sheetFormatPr defaultColWidth="8.86328125" defaultRowHeight="12.75" x14ac:dyDescent="0.35"/>
  <sheetData>
    <row r="1" spans="1:174" ht="13.15" thickBot="1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4" ht="15.75" thickTop="1" x14ac:dyDescent="0.45">
      <c r="A2" s="16"/>
      <c r="B2" s="17" t="s">
        <v>30</v>
      </c>
      <c r="C2" s="18"/>
      <c r="D2" s="18"/>
      <c r="E2" s="18"/>
      <c r="F2" s="18"/>
      <c r="G2" s="18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4" ht="15.4" x14ac:dyDescent="0.45">
      <c r="A3" s="16"/>
      <c r="B3" s="20" t="s">
        <v>31</v>
      </c>
      <c r="C3" s="21"/>
      <c r="D3" s="21"/>
      <c r="E3" s="21"/>
      <c r="F3" s="21"/>
      <c r="G3" s="21"/>
      <c r="H3" s="22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5.4" x14ac:dyDescent="0.45">
      <c r="A4" s="16"/>
      <c r="B4" s="23" t="s">
        <v>32</v>
      </c>
      <c r="C4" s="21"/>
      <c r="D4" s="21"/>
      <c r="E4" s="21"/>
      <c r="F4" s="21"/>
      <c r="G4" s="21"/>
      <c r="H4" s="22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174" ht="15.4" x14ac:dyDescent="0.45">
      <c r="A5" s="16"/>
      <c r="B5" s="20" t="s">
        <v>33</v>
      </c>
      <c r="C5" s="21"/>
      <c r="D5" s="21"/>
      <c r="E5" s="21"/>
      <c r="F5" s="21"/>
      <c r="G5" s="21"/>
      <c r="H5" s="2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</row>
    <row r="6" spans="1:174" ht="15.75" thickBot="1" x14ac:dyDescent="0.5">
      <c r="A6" s="16"/>
      <c r="B6" s="24"/>
      <c r="C6" s="25"/>
      <c r="D6" s="25"/>
      <c r="E6" s="25"/>
      <c r="F6" s="25"/>
      <c r="G6" s="25"/>
      <c r="H6" s="2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ht="13.15" thickTop="1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</row>
    <row r="8" spans="1:174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</row>
    <row r="9" spans="1:174" ht="15.4" x14ac:dyDescent="0.45">
      <c r="A9" s="16"/>
      <c r="B9" s="4" t="s">
        <v>42</v>
      </c>
      <c r="C9" s="16"/>
      <c r="D9" s="16"/>
      <c r="E9" s="16"/>
      <c r="F9" s="16"/>
      <c r="G9" s="16"/>
      <c r="H9" s="16"/>
      <c r="I9" s="6"/>
      <c r="J9" s="28" t="s">
        <v>34</v>
      </c>
      <c r="K9" s="16"/>
      <c r="L9" s="6" t="s">
        <v>21</v>
      </c>
      <c r="M9" s="6"/>
      <c r="N9" s="16"/>
      <c r="O9" s="16"/>
      <c r="P9" s="16"/>
      <c r="Q9" s="16"/>
      <c r="R9" s="16"/>
      <c r="S9" s="2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pans="1:174" ht="15.4" x14ac:dyDescent="0.35">
      <c r="A10" s="16"/>
      <c r="B10" s="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</row>
    <row r="11" spans="1:174" x14ac:dyDescent="0.3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</row>
    <row r="12" spans="1:174" x14ac:dyDescent="0.3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</row>
    <row r="13" spans="1:174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</row>
    <row r="14" spans="1:174" x14ac:dyDescent="0.3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</row>
    <row r="15" spans="1:174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</row>
    <row r="16" spans="1:174" x14ac:dyDescent="0.3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</row>
    <row r="17" spans="1:174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</row>
    <row r="18" spans="1:174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</row>
    <row r="19" spans="1:174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</row>
    <row r="20" spans="1:174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</row>
    <row r="21" spans="1:174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</row>
    <row r="22" spans="1:174" x14ac:dyDescent="0.3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</row>
    <row r="23" spans="1:174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</row>
    <row r="24" spans="1:174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74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</row>
    <row r="26" spans="1:174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</row>
    <row r="27" spans="1:174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</row>
    <row r="28" spans="1:174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</row>
    <row r="29" spans="1:174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</row>
    <row r="30" spans="1:174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</row>
    <row r="31" spans="1:174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</row>
    <row r="32" spans="1:174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</row>
    <row r="33" spans="1:174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</row>
    <row r="34" spans="1:174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</row>
    <row r="35" spans="1:174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</row>
    <row r="36" spans="1:174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</row>
    <row r="37" spans="1:174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</row>
    <row r="38" spans="1:174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</row>
    <row r="39" spans="1:174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</row>
    <row r="40" spans="1:174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</row>
    <row r="41" spans="1:174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</row>
    <row r="42" spans="1:174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</row>
    <row r="43" spans="1:174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</row>
    <row r="44" spans="1:174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</row>
    <row r="45" spans="1:174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</row>
    <row r="46" spans="1:174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</row>
    <row r="47" spans="1:174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</row>
    <row r="48" spans="1:174" x14ac:dyDescent="0.3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</row>
    <row r="49" spans="1:174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</row>
    <row r="50" spans="1:174" x14ac:dyDescent="0.3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</row>
    <row r="51" spans="1:174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</row>
    <row r="52" spans="1:174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</row>
    <row r="53" spans="1:174" x14ac:dyDescent="0.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</row>
    <row r="54" spans="1:174" x14ac:dyDescent="0.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</row>
    <row r="55" spans="1:174" x14ac:dyDescent="0.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</row>
    <row r="56" spans="1:174" x14ac:dyDescent="0.3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</row>
    <row r="57" spans="1:174" x14ac:dyDescent="0.3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</row>
    <row r="58" spans="1:174" x14ac:dyDescent="0.3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</row>
    <row r="59" spans="1:174" x14ac:dyDescent="0.3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</row>
    <row r="60" spans="1:174" x14ac:dyDescent="0.3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</row>
    <row r="61" spans="1:174" x14ac:dyDescent="0.3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</row>
    <row r="62" spans="1:174" x14ac:dyDescent="0.3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</row>
    <row r="63" spans="1:174" x14ac:dyDescent="0.3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</row>
    <row r="64" spans="1:174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</row>
    <row r="65" spans="1:174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</row>
    <row r="66" spans="1:174" x14ac:dyDescent="0.3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</row>
    <row r="67" spans="1:174" x14ac:dyDescent="0.3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</row>
    <row r="68" spans="1:174" x14ac:dyDescent="0.3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</row>
    <row r="69" spans="1:174" x14ac:dyDescent="0.3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</row>
    <row r="70" spans="1:174" x14ac:dyDescent="0.3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</row>
    <row r="71" spans="1:174" x14ac:dyDescent="0.3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</row>
    <row r="72" spans="1:174" x14ac:dyDescent="0.3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</row>
    <row r="73" spans="1:174" x14ac:dyDescent="0.3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</row>
    <row r="74" spans="1:174" x14ac:dyDescent="0.3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</row>
    <row r="75" spans="1:174" x14ac:dyDescent="0.3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</row>
    <row r="76" spans="1:174" x14ac:dyDescent="0.3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</row>
    <row r="77" spans="1:174" x14ac:dyDescent="0.3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</row>
    <row r="78" spans="1:174" x14ac:dyDescent="0.3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</row>
    <row r="79" spans="1:174" x14ac:dyDescent="0.3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</row>
    <row r="80" spans="1:174" x14ac:dyDescent="0.3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</row>
    <row r="81" spans="1:174" x14ac:dyDescent="0.3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</row>
    <row r="82" spans="1:174" x14ac:dyDescent="0.3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</row>
    <row r="83" spans="1:174" x14ac:dyDescent="0.3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</row>
    <row r="84" spans="1:174" x14ac:dyDescent="0.3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</row>
    <row r="85" spans="1:174" x14ac:dyDescent="0.3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</row>
    <row r="86" spans="1:174" x14ac:dyDescent="0.3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</row>
    <row r="87" spans="1:174" x14ac:dyDescent="0.3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</row>
    <row r="88" spans="1:174" x14ac:dyDescent="0.3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</row>
    <row r="89" spans="1:174" x14ac:dyDescent="0.3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</row>
    <row r="90" spans="1:174" x14ac:dyDescent="0.3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</row>
    <row r="91" spans="1:174" x14ac:dyDescent="0.3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</row>
    <row r="92" spans="1:174" x14ac:dyDescent="0.3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</row>
    <row r="93" spans="1:174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</row>
    <row r="94" spans="1:174" x14ac:dyDescent="0.3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</row>
    <row r="95" spans="1:174" x14ac:dyDescent="0.3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</row>
    <row r="96" spans="1:174" x14ac:dyDescent="0.3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</row>
    <row r="97" spans="1:174" x14ac:dyDescent="0.3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</row>
    <row r="98" spans="1:174" x14ac:dyDescent="0.3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</row>
    <row r="99" spans="1:174" x14ac:dyDescent="0.3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</row>
    <row r="100" spans="1:174" x14ac:dyDescent="0.3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</row>
    <row r="101" spans="1:174" x14ac:dyDescent="0.3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</row>
    <row r="102" spans="1:174" x14ac:dyDescent="0.3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</row>
    <row r="103" spans="1:174" x14ac:dyDescent="0.3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</row>
    <row r="104" spans="1:174" x14ac:dyDescent="0.3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</row>
    <row r="105" spans="1:174" x14ac:dyDescent="0.3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</row>
    <row r="106" spans="1:174" x14ac:dyDescent="0.3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</row>
    <row r="107" spans="1:174" x14ac:dyDescent="0.3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</row>
    <row r="108" spans="1:174" x14ac:dyDescent="0.3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</row>
    <row r="109" spans="1:174" x14ac:dyDescent="0.3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</row>
    <row r="110" spans="1:174" x14ac:dyDescent="0.3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</row>
    <row r="111" spans="1:174" x14ac:dyDescent="0.3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</row>
    <row r="112" spans="1:174" x14ac:dyDescent="0.3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</row>
    <row r="113" spans="1:174" x14ac:dyDescent="0.3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</row>
    <row r="114" spans="1:174" x14ac:dyDescent="0.3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</row>
    <row r="115" spans="1:174" x14ac:dyDescent="0.3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</row>
    <row r="116" spans="1:174" x14ac:dyDescent="0.3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</row>
    <row r="117" spans="1:174" x14ac:dyDescent="0.3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</row>
    <row r="118" spans="1:174" x14ac:dyDescent="0.3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</row>
    <row r="119" spans="1:174" x14ac:dyDescent="0.3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</row>
    <row r="120" spans="1:174" x14ac:dyDescent="0.3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</row>
    <row r="121" spans="1:174" x14ac:dyDescent="0.3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</row>
    <row r="122" spans="1:174" x14ac:dyDescent="0.3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</row>
    <row r="123" spans="1:174" x14ac:dyDescent="0.3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</row>
    <row r="124" spans="1:174" x14ac:dyDescent="0.3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</row>
    <row r="125" spans="1:174" x14ac:dyDescent="0.3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</row>
    <row r="126" spans="1:174" x14ac:dyDescent="0.3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</row>
    <row r="127" spans="1:174" x14ac:dyDescent="0.3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</row>
    <row r="128" spans="1:174" x14ac:dyDescent="0.3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</row>
    <row r="129" spans="1:174" x14ac:dyDescent="0.3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</row>
    <row r="130" spans="1:174" x14ac:dyDescent="0.3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</row>
    <row r="131" spans="1:174" x14ac:dyDescent="0.3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</row>
    <row r="132" spans="1:174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</row>
    <row r="133" spans="1:174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</row>
    <row r="134" spans="1:174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</row>
    <row r="135" spans="1:174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</row>
    <row r="136" spans="1:174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</row>
    <row r="137" spans="1:174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</row>
    <row r="138" spans="1:174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</row>
    <row r="139" spans="1:174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</row>
    <row r="140" spans="1:174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</row>
    <row r="141" spans="1:174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</row>
    <row r="142" spans="1:174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</row>
    <row r="143" spans="1:174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</row>
    <row r="144" spans="1:174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</row>
    <row r="145" spans="1:174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</row>
    <row r="146" spans="1:174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</row>
    <row r="147" spans="1:174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</row>
    <row r="148" spans="1:174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</row>
    <row r="149" spans="1:174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</row>
    <row r="150" spans="1:174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</row>
    <row r="151" spans="1:174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</row>
    <row r="152" spans="1:174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</row>
    <row r="153" spans="1:174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</row>
    <row r="154" spans="1:174" x14ac:dyDescent="0.3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</row>
    <row r="155" spans="1:174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</row>
    <row r="156" spans="1:174" x14ac:dyDescent="0.3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</row>
    <row r="157" spans="1:174" x14ac:dyDescent="0.3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</row>
    <row r="158" spans="1:174" x14ac:dyDescent="0.3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</row>
    <row r="159" spans="1:174" x14ac:dyDescent="0.3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</row>
    <row r="160" spans="1:174" x14ac:dyDescent="0.3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</row>
    <row r="161" spans="1:174" x14ac:dyDescent="0.3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</row>
    <row r="162" spans="1:174" x14ac:dyDescent="0.3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</row>
    <row r="163" spans="1:174" x14ac:dyDescent="0.3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</row>
    <row r="164" spans="1:174" x14ac:dyDescent="0.3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</row>
    <row r="165" spans="1:174" x14ac:dyDescent="0.3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</row>
    <row r="166" spans="1:174" x14ac:dyDescent="0.3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</row>
    <row r="167" spans="1:174" x14ac:dyDescent="0.3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</row>
    <row r="168" spans="1:174" x14ac:dyDescent="0.3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</row>
    <row r="169" spans="1:174" x14ac:dyDescent="0.3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</row>
    <row r="170" spans="1:174" x14ac:dyDescent="0.3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</row>
    <row r="171" spans="1:174" x14ac:dyDescent="0.3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</row>
    <row r="172" spans="1:174" x14ac:dyDescent="0.3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</row>
    <row r="173" spans="1:174" x14ac:dyDescent="0.3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</row>
    <row r="174" spans="1:174" x14ac:dyDescent="0.3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</row>
    <row r="175" spans="1:174" x14ac:dyDescent="0.3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</row>
    <row r="176" spans="1:174" x14ac:dyDescent="0.3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</row>
    <row r="177" spans="1:174" x14ac:dyDescent="0.3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</row>
    <row r="178" spans="1:174" x14ac:dyDescent="0.3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</row>
    <row r="179" spans="1:174" x14ac:dyDescent="0.3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</row>
    <row r="180" spans="1:174" x14ac:dyDescent="0.3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</row>
    <row r="181" spans="1:174" x14ac:dyDescent="0.3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</row>
    <row r="182" spans="1:174" x14ac:dyDescent="0.3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</row>
    <row r="183" spans="1:174" x14ac:dyDescent="0.3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</row>
    <row r="184" spans="1:174" x14ac:dyDescent="0.3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</row>
    <row r="185" spans="1:174" x14ac:dyDescent="0.3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</row>
    <row r="186" spans="1:174" x14ac:dyDescent="0.3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</row>
    <row r="187" spans="1:174" x14ac:dyDescent="0.3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</row>
    <row r="188" spans="1:174" x14ac:dyDescent="0.3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</row>
    <row r="189" spans="1:174" x14ac:dyDescent="0.3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</row>
    <row r="190" spans="1:174" x14ac:dyDescent="0.3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</row>
    <row r="191" spans="1:174" x14ac:dyDescent="0.3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</row>
    <row r="192" spans="1:174" x14ac:dyDescent="0.3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</row>
    <row r="193" spans="1:174" x14ac:dyDescent="0.3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</row>
    <row r="194" spans="1:174" x14ac:dyDescent="0.3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</row>
    <row r="195" spans="1:174" x14ac:dyDescent="0.3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</row>
    <row r="196" spans="1:174" x14ac:dyDescent="0.3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</row>
    <row r="197" spans="1:174" x14ac:dyDescent="0.3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</row>
    <row r="198" spans="1:174" x14ac:dyDescent="0.3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</row>
    <row r="199" spans="1:174" x14ac:dyDescent="0.3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</row>
    <row r="200" spans="1:174" x14ac:dyDescent="0.3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</row>
    <row r="201" spans="1:174" x14ac:dyDescent="0.3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</row>
    <row r="202" spans="1:174" x14ac:dyDescent="0.3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</row>
    <row r="203" spans="1:174" x14ac:dyDescent="0.3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</row>
    <row r="204" spans="1:174" x14ac:dyDescent="0.3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</row>
    <row r="205" spans="1:174" x14ac:dyDescent="0.3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</row>
    <row r="206" spans="1:174" x14ac:dyDescent="0.3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</row>
    <row r="207" spans="1:174" x14ac:dyDescent="0.3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</row>
    <row r="208" spans="1:174" x14ac:dyDescent="0.3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</row>
    <row r="209" spans="1:174" x14ac:dyDescent="0.3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</row>
    <row r="210" spans="1:174" x14ac:dyDescent="0.3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</row>
    <row r="211" spans="1:174" x14ac:dyDescent="0.3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</row>
    <row r="212" spans="1:174" x14ac:dyDescent="0.3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</row>
    <row r="213" spans="1:174" x14ac:dyDescent="0.3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</row>
    <row r="214" spans="1:174" x14ac:dyDescent="0.3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</row>
    <row r="215" spans="1:174" x14ac:dyDescent="0.3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</row>
    <row r="216" spans="1:174" x14ac:dyDescent="0.3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</row>
    <row r="217" spans="1:174" x14ac:dyDescent="0.3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</row>
    <row r="218" spans="1:174" x14ac:dyDescent="0.3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</row>
    <row r="219" spans="1:174" x14ac:dyDescent="0.3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</row>
    <row r="220" spans="1:174" x14ac:dyDescent="0.3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</row>
    <row r="221" spans="1:174" x14ac:dyDescent="0.3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</row>
    <row r="222" spans="1:174" x14ac:dyDescent="0.3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</row>
    <row r="223" spans="1:174" x14ac:dyDescent="0.3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</row>
    <row r="224" spans="1:174" x14ac:dyDescent="0.3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</row>
    <row r="225" spans="1:174" x14ac:dyDescent="0.3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</row>
    <row r="226" spans="1:174" x14ac:dyDescent="0.3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</row>
    <row r="227" spans="1:174" x14ac:dyDescent="0.3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</row>
    <row r="228" spans="1:174" x14ac:dyDescent="0.3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</row>
    <row r="229" spans="1:174" x14ac:dyDescent="0.3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</row>
    <row r="230" spans="1:174" x14ac:dyDescent="0.3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</row>
    <row r="231" spans="1:174" x14ac:dyDescent="0.3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</row>
    <row r="232" spans="1:174" x14ac:dyDescent="0.3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</row>
    <row r="233" spans="1:174" x14ac:dyDescent="0.3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</row>
    <row r="234" spans="1:174" x14ac:dyDescent="0.3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</row>
    <row r="235" spans="1:174" x14ac:dyDescent="0.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</row>
    <row r="236" spans="1:174" x14ac:dyDescent="0.3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</row>
    <row r="237" spans="1:174" x14ac:dyDescent="0.3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</row>
    <row r="238" spans="1:174" x14ac:dyDescent="0.3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</row>
    <row r="239" spans="1:174" x14ac:dyDescent="0.3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</row>
    <row r="240" spans="1:174" x14ac:dyDescent="0.3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</row>
    <row r="241" spans="1:174" x14ac:dyDescent="0.3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</row>
    <row r="242" spans="1:174" x14ac:dyDescent="0.3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</row>
    <row r="243" spans="1:174" x14ac:dyDescent="0.3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</row>
    <row r="244" spans="1:174" x14ac:dyDescent="0.3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</row>
    <row r="245" spans="1:174" x14ac:dyDescent="0.3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</row>
    <row r="246" spans="1:174" x14ac:dyDescent="0.3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</row>
    <row r="247" spans="1:174" x14ac:dyDescent="0.3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</row>
    <row r="248" spans="1:174" x14ac:dyDescent="0.3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</row>
    <row r="249" spans="1:174" x14ac:dyDescent="0.3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</row>
    <row r="250" spans="1:174" x14ac:dyDescent="0.3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</row>
    <row r="251" spans="1:174" x14ac:dyDescent="0.3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</row>
    <row r="252" spans="1:174" x14ac:dyDescent="0.3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</row>
    <row r="253" spans="1:174" x14ac:dyDescent="0.3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</row>
    <row r="254" spans="1:174" x14ac:dyDescent="0.3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</row>
    <row r="255" spans="1:174" x14ac:dyDescent="0.3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</row>
    <row r="256" spans="1:174" x14ac:dyDescent="0.3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</row>
    <row r="257" spans="1:174" x14ac:dyDescent="0.3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</row>
    <row r="258" spans="1:174" x14ac:dyDescent="0.3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</row>
    <row r="259" spans="1:174" x14ac:dyDescent="0.3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</row>
    <row r="260" spans="1:174" x14ac:dyDescent="0.3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</row>
    <row r="261" spans="1:174" x14ac:dyDescent="0.3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</row>
    <row r="262" spans="1:174" x14ac:dyDescent="0.3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</row>
    <row r="263" spans="1:174" x14ac:dyDescent="0.3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</row>
    <row r="264" spans="1:174" x14ac:dyDescent="0.3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</row>
    <row r="265" spans="1:174" x14ac:dyDescent="0.3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</row>
    <row r="266" spans="1:174" x14ac:dyDescent="0.3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</row>
    <row r="267" spans="1:174" x14ac:dyDescent="0.3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</row>
    <row r="268" spans="1:174" x14ac:dyDescent="0.3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</row>
    <row r="269" spans="1:174" x14ac:dyDescent="0.3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</row>
    <row r="270" spans="1:174" x14ac:dyDescent="0.3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</row>
    <row r="271" spans="1:174" x14ac:dyDescent="0.3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</row>
    <row r="272" spans="1:174" x14ac:dyDescent="0.3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</row>
    <row r="273" spans="1:174" x14ac:dyDescent="0.3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</row>
    <row r="274" spans="1:174" x14ac:dyDescent="0.3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</row>
    <row r="275" spans="1:174" x14ac:dyDescent="0.3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</row>
    <row r="276" spans="1:174" x14ac:dyDescent="0.3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</row>
    <row r="277" spans="1:174" x14ac:dyDescent="0.3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</row>
    <row r="278" spans="1:174" x14ac:dyDescent="0.3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</row>
    <row r="279" spans="1:174" x14ac:dyDescent="0.3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</row>
    <row r="280" spans="1:174" x14ac:dyDescent="0.3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</row>
    <row r="281" spans="1:174" x14ac:dyDescent="0.3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</row>
    <row r="282" spans="1:174" x14ac:dyDescent="0.3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</row>
    <row r="283" spans="1:174" x14ac:dyDescent="0.3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</row>
    <row r="284" spans="1:174" x14ac:dyDescent="0.3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</row>
    <row r="285" spans="1:174" x14ac:dyDescent="0.3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</row>
    <row r="286" spans="1:174" x14ac:dyDescent="0.3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</row>
    <row r="287" spans="1:174" x14ac:dyDescent="0.3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</row>
    <row r="288" spans="1:174" x14ac:dyDescent="0.3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</row>
    <row r="289" spans="1:174" x14ac:dyDescent="0.3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</row>
    <row r="290" spans="1:174" x14ac:dyDescent="0.3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</row>
    <row r="291" spans="1:174" x14ac:dyDescent="0.3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</row>
    <row r="292" spans="1:174" x14ac:dyDescent="0.3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</row>
    <row r="293" spans="1:174" x14ac:dyDescent="0.3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</row>
    <row r="294" spans="1:174" x14ac:dyDescent="0.3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</row>
    <row r="295" spans="1:174" x14ac:dyDescent="0.3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</row>
    <row r="296" spans="1:174" x14ac:dyDescent="0.3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</row>
    <row r="297" spans="1:174" x14ac:dyDescent="0.3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</row>
    <row r="298" spans="1:174" x14ac:dyDescent="0.3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</row>
    <row r="299" spans="1:174" x14ac:dyDescent="0.3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</row>
    <row r="300" spans="1:174" x14ac:dyDescent="0.3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</row>
    <row r="301" spans="1:174" x14ac:dyDescent="0.3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</row>
    <row r="302" spans="1:174" x14ac:dyDescent="0.3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</row>
    <row r="303" spans="1:174" x14ac:dyDescent="0.3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</row>
    <row r="304" spans="1:174" x14ac:dyDescent="0.3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</row>
    <row r="305" spans="1:174" x14ac:dyDescent="0.3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</row>
    <row r="306" spans="1:174" x14ac:dyDescent="0.3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</row>
    <row r="307" spans="1:174" x14ac:dyDescent="0.3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</row>
    <row r="308" spans="1:174" x14ac:dyDescent="0.3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</row>
    <row r="309" spans="1:174" x14ac:dyDescent="0.3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</row>
    <row r="310" spans="1:174" x14ac:dyDescent="0.3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</row>
    <row r="311" spans="1:174" x14ac:dyDescent="0.3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</row>
    <row r="312" spans="1:174" x14ac:dyDescent="0.3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</row>
    <row r="313" spans="1:174" x14ac:dyDescent="0.3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</row>
    <row r="314" spans="1:174" x14ac:dyDescent="0.3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</row>
    <row r="315" spans="1:174" x14ac:dyDescent="0.3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</row>
    <row r="316" spans="1:174" x14ac:dyDescent="0.3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</row>
    <row r="317" spans="1:174" x14ac:dyDescent="0.3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</row>
    <row r="318" spans="1:174" x14ac:dyDescent="0.3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</row>
    <row r="319" spans="1:174" x14ac:dyDescent="0.3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</row>
    <row r="320" spans="1:174" x14ac:dyDescent="0.3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</row>
    <row r="321" spans="1:174" x14ac:dyDescent="0.3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</row>
    <row r="322" spans="1:174" x14ac:dyDescent="0.3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</row>
    <row r="323" spans="1:174" x14ac:dyDescent="0.3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</row>
    <row r="324" spans="1:174" x14ac:dyDescent="0.3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</row>
    <row r="325" spans="1:174" x14ac:dyDescent="0.3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</row>
    <row r="326" spans="1:174" x14ac:dyDescent="0.3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</row>
    <row r="327" spans="1:174" x14ac:dyDescent="0.3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</row>
    <row r="328" spans="1:174" x14ac:dyDescent="0.3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</row>
    <row r="329" spans="1:174" x14ac:dyDescent="0.3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</row>
    <row r="330" spans="1:174" x14ac:dyDescent="0.3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</row>
    <row r="331" spans="1:174" x14ac:dyDescent="0.3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</row>
    <row r="332" spans="1:174" x14ac:dyDescent="0.3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</row>
    <row r="333" spans="1:174" x14ac:dyDescent="0.3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</row>
    <row r="334" spans="1:174" x14ac:dyDescent="0.3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</row>
    <row r="335" spans="1:174" x14ac:dyDescent="0.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</row>
    <row r="336" spans="1:174" x14ac:dyDescent="0.3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</row>
    <row r="337" spans="1:174" x14ac:dyDescent="0.3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</row>
    <row r="338" spans="1:174" x14ac:dyDescent="0.3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</row>
    <row r="339" spans="1:174" x14ac:dyDescent="0.3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</row>
    <row r="340" spans="1:174" x14ac:dyDescent="0.3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</row>
    <row r="341" spans="1:174" x14ac:dyDescent="0.3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</row>
    <row r="342" spans="1:174" x14ac:dyDescent="0.3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</row>
    <row r="343" spans="1:174" x14ac:dyDescent="0.3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</row>
    <row r="344" spans="1:174" x14ac:dyDescent="0.3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</row>
    <row r="345" spans="1:174" x14ac:dyDescent="0.3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</row>
    <row r="346" spans="1:174" x14ac:dyDescent="0.3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</row>
    <row r="347" spans="1:174" x14ac:dyDescent="0.3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</row>
    <row r="348" spans="1:174" x14ac:dyDescent="0.3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</row>
    <row r="349" spans="1:174" x14ac:dyDescent="0.3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</row>
    <row r="350" spans="1:174" x14ac:dyDescent="0.3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</row>
    <row r="351" spans="1:174" x14ac:dyDescent="0.3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</row>
    <row r="352" spans="1:174" x14ac:dyDescent="0.3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</row>
    <row r="353" spans="1:174" x14ac:dyDescent="0.3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</row>
    <row r="354" spans="1:174" x14ac:dyDescent="0.3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</row>
    <row r="355" spans="1:174" x14ac:dyDescent="0.3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</row>
    <row r="356" spans="1:174" x14ac:dyDescent="0.3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</row>
    <row r="357" spans="1:174" x14ac:dyDescent="0.3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</row>
    <row r="358" spans="1:174" x14ac:dyDescent="0.3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</row>
    <row r="359" spans="1:174" x14ac:dyDescent="0.3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</row>
    <row r="360" spans="1:174" x14ac:dyDescent="0.3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</row>
    <row r="361" spans="1:174" x14ac:dyDescent="0.3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</row>
    <row r="362" spans="1:174" x14ac:dyDescent="0.3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</row>
    <row r="363" spans="1:174" x14ac:dyDescent="0.3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</row>
    <row r="364" spans="1:174" x14ac:dyDescent="0.3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</row>
    <row r="365" spans="1:174" x14ac:dyDescent="0.3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</row>
    <row r="366" spans="1:174" x14ac:dyDescent="0.3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</row>
    <row r="367" spans="1:174" x14ac:dyDescent="0.3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</row>
    <row r="368" spans="1:174" x14ac:dyDescent="0.3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</row>
    <row r="369" spans="1:174" x14ac:dyDescent="0.3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</row>
    <row r="370" spans="1:174" x14ac:dyDescent="0.3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</row>
    <row r="371" spans="1:174" x14ac:dyDescent="0.3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</row>
    <row r="372" spans="1:174" x14ac:dyDescent="0.3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</row>
    <row r="373" spans="1:174" x14ac:dyDescent="0.3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</row>
    <row r="374" spans="1:174" x14ac:dyDescent="0.3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</row>
    <row r="375" spans="1:174" x14ac:dyDescent="0.3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</row>
    <row r="376" spans="1:174" x14ac:dyDescent="0.3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</row>
    <row r="377" spans="1:174" x14ac:dyDescent="0.3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</row>
    <row r="378" spans="1:174" x14ac:dyDescent="0.3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</row>
    <row r="379" spans="1:174" x14ac:dyDescent="0.3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</row>
    <row r="380" spans="1:174" x14ac:dyDescent="0.3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</row>
    <row r="381" spans="1:174" x14ac:dyDescent="0.3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</row>
    <row r="382" spans="1:174" x14ac:dyDescent="0.3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</row>
    <row r="383" spans="1:174" x14ac:dyDescent="0.3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</row>
    <row r="384" spans="1:174" x14ac:dyDescent="0.3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</row>
    <row r="385" spans="1:174" x14ac:dyDescent="0.3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</row>
    <row r="386" spans="1:174" x14ac:dyDescent="0.3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</row>
    <row r="387" spans="1:174" x14ac:dyDescent="0.3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</row>
    <row r="388" spans="1:174" x14ac:dyDescent="0.3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</row>
    <row r="389" spans="1:174" x14ac:dyDescent="0.3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</row>
    <row r="390" spans="1:174" x14ac:dyDescent="0.3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</row>
    <row r="391" spans="1:174" x14ac:dyDescent="0.3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</row>
    <row r="392" spans="1:174" x14ac:dyDescent="0.3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</row>
    <row r="393" spans="1:174" x14ac:dyDescent="0.3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</row>
    <row r="394" spans="1:174" x14ac:dyDescent="0.3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</row>
    <row r="395" spans="1:174" x14ac:dyDescent="0.3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</row>
    <row r="396" spans="1:174" x14ac:dyDescent="0.3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</row>
    <row r="397" spans="1:174" x14ac:dyDescent="0.3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</row>
    <row r="398" spans="1:174" x14ac:dyDescent="0.3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</row>
    <row r="399" spans="1:174" x14ac:dyDescent="0.3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</row>
    <row r="400" spans="1:174" x14ac:dyDescent="0.3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</row>
    <row r="401" spans="1:174" x14ac:dyDescent="0.3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</row>
    <row r="402" spans="1:174" x14ac:dyDescent="0.3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</row>
    <row r="403" spans="1:174" x14ac:dyDescent="0.3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</row>
    <row r="404" spans="1:174" x14ac:dyDescent="0.3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</row>
    <row r="405" spans="1:174" x14ac:dyDescent="0.3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</row>
    <row r="406" spans="1:174" x14ac:dyDescent="0.3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</row>
    <row r="407" spans="1:174" x14ac:dyDescent="0.3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</row>
    <row r="408" spans="1:174" x14ac:dyDescent="0.3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</row>
    <row r="409" spans="1:174" x14ac:dyDescent="0.3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</row>
    <row r="410" spans="1:174" x14ac:dyDescent="0.3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</row>
    <row r="411" spans="1:174" x14ac:dyDescent="0.3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</row>
    <row r="412" spans="1:174" x14ac:dyDescent="0.3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</row>
    <row r="413" spans="1:174" x14ac:dyDescent="0.3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</row>
    <row r="414" spans="1:174" x14ac:dyDescent="0.3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</row>
    <row r="415" spans="1:174" x14ac:dyDescent="0.3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</row>
    <row r="416" spans="1:174" x14ac:dyDescent="0.3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</row>
    <row r="417" spans="1:174" x14ac:dyDescent="0.3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</row>
    <row r="418" spans="1:174" x14ac:dyDescent="0.3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</row>
    <row r="419" spans="1:174" x14ac:dyDescent="0.3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</row>
    <row r="420" spans="1:174" x14ac:dyDescent="0.3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</row>
    <row r="421" spans="1:174" x14ac:dyDescent="0.3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</row>
    <row r="422" spans="1:174" x14ac:dyDescent="0.3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</row>
    <row r="423" spans="1:174" x14ac:dyDescent="0.3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</row>
    <row r="424" spans="1:174" x14ac:dyDescent="0.3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</row>
    <row r="425" spans="1:174" x14ac:dyDescent="0.3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</row>
    <row r="426" spans="1:174" x14ac:dyDescent="0.3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</row>
    <row r="427" spans="1:174" x14ac:dyDescent="0.3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</row>
    <row r="428" spans="1:174" x14ac:dyDescent="0.3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</row>
    <row r="429" spans="1:174" x14ac:dyDescent="0.3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</row>
    <row r="430" spans="1:174" x14ac:dyDescent="0.3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</row>
    <row r="431" spans="1:174" x14ac:dyDescent="0.3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</row>
    <row r="432" spans="1:174" x14ac:dyDescent="0.3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</row>
    <row r="433" spans="1:174" x14ac:dyDescent="0.3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</row>
    <row r="434" spans="1:174" x14ac:dyDescent="0.3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</row>
    <row r="435" spans="1:174" x14ac:dyDescent="0.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</row>
    <row r="436" spans="1:174" x14ac:dyDescent="0.3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</row>
    <row r="437" spans="1:174" x14ac:dyDescent="0.3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</row>
    <row r="438" spans="1:174" x14ac:dyDescent="0.3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</row>
    <row r="439" spans="1:174" x14ac:dyDescent="0.3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</row>
    <row r="440" spans="1:174" x14ac:dyDescent="0.3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</row>
    <row r="441" spans="1:174" x14ac:dyDescent="0.3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</row>
    <row r="442" spans="1:174" x14ac:dyDescent="0.3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</row>
    <row r="443" spans="1:174" x14ac:dyDescent="0.3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</row>
    <row r="444" spans="1:174" x14ac:dyDescent="0.3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</row>
    <row r="445" spans="1:174" x14ac:dyDescent="0.3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</row>
    <row r="446" spans="1:174" x14ac:dyDescent="0.3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</row>
    <row r="447" spans="1:174" x14ac:dyDescent="0.3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</row>
    <row r="448" spans="1:174" x14ac:dyDescent="0.3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</row>
    <row r="449" spans="1:174" x14ac:dyDescent="0.3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</row>
    <row r="450" spans="1:174" x14ac:dyDescent="0.3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</row>
    <row r="451" spans="1:174" x14ac:dyDescent="0.3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</row>
    <row r="452" spans="1:174" x14ac:dyDescent="0.3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</row>
    <row r="453" spans="1:174" x14ac:dyDescent="0.3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</row>
    <row r="454" spans="1:174" x14ac:dyDescent="0.3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</row>
    <row r="455" spans="1:174" x14ac:dyDescent="0.3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</row>
    <row r="456" spans="1:174" x14ac:dyDescent="0.3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</row>
    <row r="457" spans="1:174" x14ac:dyDescent="0.3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</row>
    <row r="458" spans="1:174" x14ac:dyDescent="0.3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</row>
    <row r="459" spans="1:174" x14ac:dyDescent="0.3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</row>
    <row r="460" spans="1:174" x14ac:dyDescent="0.3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</row>
    <row r="461" spans="1:174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</row>
    <row r="462" spans="1:174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</row>
    <row r="463" spans="1:174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</row>
    <row r="464" spans="1:174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</row>
    <row r="465" spans="1:174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</row>
    <row r="466" spans="1:174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</row>
    <row r="467" spans="1:174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</row>
    <row r="468" spans="1:174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</row>
    <row r="469" spans="1:174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</row>
    <row r="470" spans="1:174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</row>
    <row r="471" spans="1:174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</row>
    <row r="472" spans="1:174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</row>
    <row r="473" spans="1:174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</row>
    <row r="474" spans="1:174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</row>
    <row r="475" spans="1:174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</row>
    <row r="476" spans="1:174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</row>
    <row r="477" spans="1:174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</row>
    <row r="478" spans="1:174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</row>
    <row r="479" spans="1:174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</row>
    <row r="480" spans="1:174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</row>
    <row r="481" spans="1:174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</row>
    <row r="482" spans="1:174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</row>
    <row r="483" spans="1:174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</row>
    <row r="484" spans="1:174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</row>
    <row r="485" spans="1:174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</row>
    <row r="486" spans="1:174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</row>
    <row r="487" spans="1:174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</row>
    <row r="488" spans="1:174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</row>
    <row r="489" spans="1:174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</row>
    <row r="490" spans="1:174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</row>
    <row r="491" spans="1:174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</row>
    <row r="492" spans="1:174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</row>
    <row r="493" spans="1:174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</row>
    <row r="494" spans="1:174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</row>
    <row r="495" spans="1:174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</row>
    <row r="496" spans="1:174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</row>
    <row r="497" spans="1:174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</row>
    <row r="498" spans="1:174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</row>
    <row r="499" spans="1:174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</row>
    <row r="500" spans="1:174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</row>
    <row r="501" spans="1:174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</row>
    <row r="502" spans="1:174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</row>
    <row r="503" spans="1:174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</row>
    <row r="504" spans="1:174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</row>
    <row r="505" spans="1:174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</row>
    <row r="506" spans="1:174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</row>
    <row r="507" spans="1:174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</row>
    <row r="508" spans="1:174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</row>
    <row r="509" spans="1:174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</row>
    <row r="510" spans="1:174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</row>
    <row r="511" spans="1:174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</row>
    <row r="512" spans="1:174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</row>
    <row r="513" spans="1:174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</row>
    <row r="514" spans="1:174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</row>
    <row r="515" spans="1:174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</row>
    <row r="516" spans="1:174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</row>
    <row r="517" spans="1:174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</row>
    <row r="518" spans="1:174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</row>
    <row r="519" spans="1:174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</row>
    <row r="520" spans="1:174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</row>
    <row r="521" spans="1:174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</row>
    <row r="522" spans="1:174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</row>
    <row r="523" spans="1:174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</row>
    <row r="524" spans="1:174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</row>
    <row r="525" spans="1:174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</row>
    <row r="526" spans="1:174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</row>
    <row r="527" spans="1:174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</row>
    <row r="528" spans="1:174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</row>
    <row r="529" spans="1:174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</row>
    <row r="530" spans="1:174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</row>
    <row r="531" spans="1:174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</row>
    <row r="532" spans="1:174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</row>
    <row r="533" spans="1:174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</row>
    <row r="534" spans="1:174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</row>
    <row r="535" spans="1:174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</row>
    <row r="536" spans="1:174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</row>
    <row r="537" spans="1:174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</row>
    <row r="538" spans="1:174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</row>
    <row r="539" spans="1:174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</row>
    <row r="540" spans="1:174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</row>
    <row r="541" spans="1:174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</row>
    <row r="542" spans="1:174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</row>
    <row r="543" spans="1:174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</row>
    <row r="544" spans="1:174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</row>
    <row r="545" spans="1:174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</row>
    <row r="546" spans="1:174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</row>
    <row r="547" spans="1:174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</row>
    <row r="548" spans="1:174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</row>
    <row r="549" spans="1:174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</row>
    <row r="550" spans="1:174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</row>
    <row r="551" spans="1:174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</row>
    <row r="552" spans="1:174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</row>
    <row r="553" spans="1:174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</row>
    <row r="554" spans="1:174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</row>
    <row r="555" spans="1:174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</row>
    <row r="556" spans="1:174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</row>
    <row r="557" spans="1:174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</row>
    <row r="558" spans="1:174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</row>
    <row r="559" spans="1:174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</row>
    <row r="560" spans="1:174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</row>
    <row r="561" spans="1:174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</row>
    <row r="562" spans="1:174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</row>
    <row r="563" spans="1:174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</row>
    <row r="564" spans="1:174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</row>
    <row r="565" spans="1:174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</row>
    <row r="566" spans="1:174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</row>
    <row r="567" spans="1:174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</row>
    <row r="568" spans="1:174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</row>
    <row r="569" spans="1:174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</row>
    <row r="570" spans="1:174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</row>
    <row r="571" spans="1:174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</row>
    <row r="572" spans="1:174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</row>
    <row r="573" spans="1:174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</row>
    <row r="574" spans="1:174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</row>
    <row r="575" spans="1:174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</row>
    <row r="576" spans="1:174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</row>
    <row r="577" spans="1:174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</row>
    <row r="578" spans="1:174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</row>
    <row r="579" spans="1:174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</row>
    <row r="580" spans="1:174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</row>
    <row r="581" spans="1:174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</row>
    <row r="582" spans="1:174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</row>
    <row r="583" spans="1:174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</row>
    <row r="584" spans="1:174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</row>
    <row r="585" spans="1:174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</row>
    <row r="586" spans="1:174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</row>
    <row r="587" spans="1:174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</row>
    <row r="588" spans="1:174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</row>
    <row r="589" spans="1:174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</row>
    <row r="590" spans="1:174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</row>
    <row r="591" spans="1:174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</row>
    <row r="592" spans="1:174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</row>
    <row r="593" spans="1:174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</row>
    <row r="594" spans="1:174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</row>
    <row r="595" spans="1:174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</row>
    <row r="596" spans="1:174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</row>
    <row r="597" spans="1:174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</row>
    <row r="598" spans="1:174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</row>
    <row r="599" spans="1:174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</row>
    <row r="600" spans="1:174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</row>
    <row r="601" spans="1:174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</row>
    <row r="602" spans="1:174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</row>
    <row r="603" spans="1:174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</row>
    <row r="604" spans="1:174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</row>
    <row r="605" spans="1:174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</row>
    <row r="606" spans="1:174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</row>
    <row r="607" spans="1:174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</row>
    <row r="608" spans="1:174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</row>
    <row r="609" spans="1:174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</row>
    <row r="610" spans="1:174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</row>
    <row r="611" spans="1:174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</row>
    <row r="612" spans="1:174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</row>
    <row r="613" spans="1:174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</row>
    <row r="614" spans="1:174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</row>
    <row r="615" spans="1:174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</row>
    <row r="616" spans="1:174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</row>
    <row r="617" spans="1:174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</row>
    <row r="618" spans="1:174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</row>
    <row r="619" spans="1:174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</row>
    <row r="620" spans="1:174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</row>
    <row r="621" spans="1:174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</row>
    <row r="622" spans="1:174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</row>
    <row r="623" spans="1:174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</row>
    <row r="624" spans="1:174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</row>
    <row r="625" spans="1:174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</row>
    <row r="626" spans="1:174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</row>
    <row r="627" spans="1:174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</row>
    <row r="628" spans="1:174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</row>
    <row r="629" spans="1:174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</row>
    <row r="630" spans="1:174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</row>
    <row r="631" spans="1:174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</row>
    <row r="632" spans="1:174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</row>
    <row r="633" spans="1:174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</row>
    <row r="634" spans="1:174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</row>
    <row r="635" spans="1:174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</row>
    <row r="636" spans="1:174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</row>
    <row r="637" spans="1:174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</row>
    <row r="638" spans="1:174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</row>
    <row r="639" spans="1:174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</row>
    <row r="640" spans="1:174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</row>
    <row r="641" spans="1:174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</row>
    <row r="642" spans="1:174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</row>
    <row r="643" spans="1:174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326"/>
  <sheetViews>
    <sheetView workbookViewId="0">
      <selection activeCell="E39" sqref="E39"/>
    </sheetView>
  </sheetViews>
  <sheetFormatPr defaultColWidth="8.86328125" defaultRowHeight="12.75" x14ac:dyDescent="0.35"/>
  <cols>
    <col min="2" max="2" width="20.73046875" customWidth="1"/>
    <col min="3" max="5" width="22.73046875" customWidth="1"/>
    <col min="6" max="10" width="12.73046875" customWidth="1"/>
    <col min="14" max="15" width="8.73046875" customWidth="1"/>
    <col min="16" max="16" width="25.73046875" customWidth="1"/>
  </cols>
  <sheetData>
    <row r="1" spans="1:113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ht="15.4" x14ac:dyDescent="0.35">
      <c r="A2" s="3"/>
      <c r="B2" s="4" t="s">
        <v>42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3.1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40.15" thickTop="1" thickBot="1" x14ac:dyDescent="0.4">
      <c r="A4" s="3"/>
      <c r="B4" s="29"/>
      <c r="C4" s="30" t="s">
        <v>35</v>
      </c>
      <c r="D4" s="30" t="s">
        <v>36</v>
      </c>
      <c r="E4" s="30" t="s">
        <v>37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13.5" thickTop="1" x14ac:dyDescent="0.4">
      <c r="A5" s="3"/>
      <c r="B5" s="12"/>
      <c r="C5" s="14"/>
      <c r="D5" s="13"/>
      <c r="E5" s="14"/>
      <c r="F5" s="3"/>
      <c r="G5" s="3"/>
      <c r="H5" s="51"/>
      <c r="I5" s="52"/>
      <c r="J5" s="53" t="s">
        <v>48</v>
      </c>
      <c r="K5" s="53"/>
      <c r="L5" s="53"/>
      <c r="M5" s="53"/>
      <c r="N5" s="54"/>
      <c r="O5" s="51"/>
      <c r="P5" s="5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13.15" x14ac:dyDescent="0.4">
      <c r="A6" s="3"/>
      <c r="B6" s="12" t="s">
        <v>26</v>
      </c>
      <c r="C6" s="14">
        <v>1990</v>
      </c>
      <c r="D6" s="34">
        <f>100*Data!$B24</f>
        <v>16.610875978957161</v>
      </c>
      <c r="E6" s="34">
        <f>Data_2!$B24</f>
        <v>98.585972850678743</v>
      </c>
      <c r="F6" s="3"/>
      <c r="G6" s="3"/>
      <c r="H6" s="51"/>
      <c r="I6" s="58"/>
      <c r="J6" s="56" t="s">
        <v>46</v>
      </c>
      <c r="K6" s="55" t="s">
        <v>47</v>
      </c>
      <c r="L6" s="56" t="s">
        <v>45</v>
      </c>
      <c r="M6" s="56" t="s">
        <v>44</v>
      </c>
      <c r="N6" s="57"/>
      <c r="O6" s="51"/>
      <c r="P6" s="5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13.15" x14ac:dyDescent="0.4">
      <c r="A7" s="3"/>
      <c r="B7" s="12" t="s">
        <v>7</v>
      </c>
      <c r="C7" s="14">
        <v>1982</v>
      </c>
      <c r="D7" s="34">
        <f>100*Data!$C16</f>
        <v>55.063215634675132</v>
      </c>
      <c r="E7" s="34">
        <f>Data_2!$C16</f>
        <v>447.30088605656277</v>
      </c>
      <c r="F7" s="3"/>
      <c r="G7" s="3"/>
      <c r="H7" s="51"/>
      <c r="I7" s="58" t="s">
        <v>50</v>
      </c>
      <c r="J7" s="55">
        <f>K7</f>
        <v>9</v>
      </c>
      <c r="K7" s="55">
        <f>COUNTIF(D$6:D$42,"&lt;40")</f>
        <v>9</v>
      </c>
      <c r="L7" s="10">
        <f>J7/J$12</f>
        <v>0.27272727272727271</v>
      </c>
      <c r="M7" s="10">
        <f>L7</f>
        <v>0.27272727272727271</v>
      </c>
      <c r="N7" s="57"/>
      <c r="O7" s="51"/>
      <c r="P7" s="5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5.75" customHeight="1" x14ac:dyDescent="0.4">
      <c r="A8" s="3"/>
      <c r="B8" s="12"/>
      <c r="C8" s="50">
        <v>2001</v>
      </c>
      <c r="D8" s="34">
        <f>100*Data!$C35</f>
        <v>57.36556971348039</v>
      </c>
      <c r="E8" s="34">
        <f>Data_2!$C35</f>
        <v>409.84492106213429</v>
      </c>
      <c r="F8" s="3"/>
      <c r="G8" s="3"/>
      <c r="H8" s="51"/>
      <c r="I8" s="58" t="s">
        <v>51</v>
      </c>
      <c r="J8" s="55">
        <f>K8-K7</f>
        <v>9</v>
      </c>
      <c r="K8" s="55">
        <f>COUNTIF(D$6:D$42,"&lt;60")</f>
        <v>18</v>
      </c>
      <c r="L8" s="10">
        <f>J8/J$12</f>
        <v>0.27272727272727271</v>
      </c>
      <c r="M8" s="10">
        <f>M7+L8</f>
        <v>0.54545454545454541</v>
      </c>
      <c r="N8" s="57"/>
      <c r="O8" s="51"/>
      <c r="P8" s="5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3.15" x14ac:dyDescent="0.4">
      <c r="A9" s="3"/>
      <c r="B9" s="12" t="s">
        <v>8</v>
      </c>
      <c r="C9" s="14">
        <v>1980</v>
      </c>
      <c r="D9" s="34">
        <f>100*Data!D14</f>
        <v>97.067831943479831</v>
      </c>
      <c r="E9" s="34">
        <f>Data_2!$D14</f>
        <v>246.35173365521226</v>
      </c>
      <c r="F9" s="3"/>
      <c r="G9" s="3"/>
      <c r="H9" s="51"/>
      <c r="I9" s="58" t="s">
        <v>52</v>
      </c>
      <c r="J9" s="55">
        <f>K9-K8</f>
        <v>5</v>
      </c>
      <c r="K9" s="55">
        <f>COUNTIF(D$6:D$42,"&lt;80")</f>
        <v>23</v>
      </c>
      <c r="L9" s="10">
        <f>J9/J$12</f>
        <v>0.15151515151515152</v>
      </c>
      <c r="M9" s="10">
        <f>M8+L9</f>
        <v>0.69696969696969691</v>
      </c>
      <c r="N9" s="57"/>
      <c r="O9" s="51"/>
      <c r="P9" s="5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15.75" customHeight="1" x14ac:dyDescent="0.4">
      <c r="A10" s="3"/>
      <c r="B10" s="12" t="s">
        <v>9</v>
      </c>
      <c r="C10" s="14">
        <v>1983</v>
      </c>
      <c r="D10" s="34">
        <f>100*Data!$E17</f>
        <v>50.146336766947897</v>
      </c>
      <c r="E10" s="34">
        <f>Data_2!$E17</f>
        <v>393.61426451039398</v>
      </c>
      <c r="F10" s="3"/>
      <c r="G10" s="3"/>
      <c r="H10" s="51"/>
      <c r="I10" s="58" t="s">
        <v>53</v>
      </c>
      <c r="J10" s="55">
        <f>K10-K9</f>
        <v>5</v>
      </c>
      <c r="K10" s="55">
        <f>COUNTIF(D$6:D$42,"&lt;100")</f>
        <v>28</v>
      </c>
      <c r="L10" s="10">
        <f>J10/J$12</f>
        <v>0.15151515151515152</v>
      </c>
      <c r="M10" s="10">
        <f>M9+L10</f>
        <v>0.8484848484848484</v>
      </c>
      <c r="N10" s="57"/>
      <c r="O10" s="51"/>
      <c r="P10" s="5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5.75" customHeight="1" x14ac:dyDescent="0.4">
      <c r="A11" s="3"/>
      <c r="B11" s="12" t="s">
        <v>3</v>
      </c>
      <c r="C11" s="14">
        <v>1990</v>
      </c>
      <c r="D11" s="34">
        <f>100*Data!$F24</f>
        <v>57.065456825767825</v>
      </c>
      <c r="E11" s="34">
        <f>Data_2!$F24</f>
        <v>154.02545690024633</v>
      </c>
      <c r="F11" s="3"/>
      <c r="G11" s="3"/>
      <c r="H11" s="51"/>
      <c r="I11" s="58" t="s">
        <v>54</v>
      </c>
      <c r="J11" s="55">
        <f>COUNTIF(D$6:D$42,"&gt;100")</f>
        <v>5</v>
      </c>
      <c r="K11" s="55">
        <f>K10+J11</f>
        <v>33</v>
      </c>
      <c r="L11" s="10">
        <f>J11/J$12</f>
        <v>0.15151515151515152</v>
      </c>
      <c r="M11" s="10">
        <f>M10+L11</f>
        <v>0.99999999999999989</v>
      </c>
      <c r="N11" s="57"/>
      <c r="O11" s="51"/>
      <c r="P11" s="5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5.75" customHeight="1" thickBot="1" x14ac:dyDescent="0.45">
      <c r="A12" s="3"/>
      <c r="B12" s="12" t="s">
        <v>10</v>
      </c>
      <c r="C12" s="14">
        <v>1972</v>
      </c>
      <c r="D12" s="34">
        <f>100*Data!$G6</f>
        <v>31.84624226029079</v>
      </c>
      <c r="E12" s="34" t="str">
        <f>Data_2!$G6</f>
        <v>n.a.</v>
      </c>
      <c r="F12" s="3"/>
      <c r="G12" s="3"/>
      <c r="H12" s="51"/>
      <c r="I12" s="59"/>
      <c r="J12" s="60">
        <f>SUM(J7:J11)</f>
        <v>33</v>
      </c>
      <c r="K12" s="60" t="s">
        <v>21</v>
      </c>
      <c r="L12" s="60" t="s">
        <v>49</v>
      </c>
      <c r="M12" s="60"/>
      <c r="N12" s="61"/>
      <c r="O12" s="51"/>
      <c r="P12" s="5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5.75" customHeight="1" thickTop="1" x14ac:dyDescent="0.4">
      <c r="A13" s="3"/>
      <c r="B13" s="12"/>
      <c r="C13" s="14">
        <v>1983</v>
      </c>
      <c r="D13" s="34">
        <f>100*Data!$G17</f>
        <v>96.497340896095196</v>
      </c>
      <c r="E13" s="34">
        <f>Data_2!$G17</f>
        <v>358.56138096710242</v>
      </c>
      <c r="F13" s="3"/>
      <c r="G13" s="3"/>
      <c r="H13" s="51"/>
      <c r="I13" s="51"/>
      <c r="J13" s="51"/>
      <c r="K13" s="51"/>
      <c r="L13" s="51"/>
      <c r="M13" s="51"/>
      <c r="N13" s="51"/>
      <c r="O13" s="51"/>
      <c r="P13" s="5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5.75" customHeight="1" x14ac:dyDescent="0.4">
      <c r="A14" s="3"/>
      <c r="B14" s="12" t="s">
        <v>11</v>
      </c>
      <c r="C14" s="14">
        <v>1981</v>
      </c>
      <c r="D14" s="34">
        <f>100*Data!$H15</f>
        <v>136.91252725400901</v>
      </c>
      <c r="E14" s="34">
        <f>Data_2!$H15</f>
        <v>267.01410668260775</v>
      </c>
      <c r="F14" s="3"/>
      <c r="G14" s="3"/>
      <c r="H14" s="51"/>
      <c r="I14" s="51"/>
      <c r="J14" s="51"/>
      <c r="K14" s="51"/>
      <c r="L14" s="51"/>
      <c r="M14" s="51"/>
      <c r="N14" s="51"/>
      <c r="O14" s="51"/>
      <c r="P14" s="5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5.75" customHeight="1" x14ac:dyDescent="0.4">
      <c r="A15" s="3"/>
      <c r="B15" s="12" t="s">
        <v>12</v>
      </c>
      <c r="C15" s="14">
        <v>1982</v>
      </c>
      <c r="D15" s="34">
        <f>100*Data!$I16</f>
        <v>32.693030646883507</v>
      </c>
      <c r="E15" s="34">
        <f>Data_2!$I16</f>
        <v>183.34829716038689</v>
      </c>
      <c r="F15" s="3"/>
      <c r="G15" s="3"/>
      <c r="H15" s="51"/>
      <c r="I15" s="51"/>
      <c r="J15" s="51"/>
      <c r="K15" s="51"/>
      <c r="L15" s="51"/>
      <c r="M15" s="51"/>
      <c r="N15" s="51"/>
      <c r="O15" s="51"/>
      <c r="P15" s="5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5.75" customHeight="1" x14ac:dyDescent="0.4">
      <c r="A16" s="3"/>
      <c r="B16" s="12" t="s">
        <v>13</v>
      </c>
      <c r="C16" s="14">
        <v>1984</v>
      </c>
      <c r="D16" s="34">
        <f>100*Data!$J18</f>
        <v>68.0183623614206</v>
      </c>
      <c r="E16" s="34">
        <f>Data_2!$J18</f>
        <v>271.54156264602489</v>
      </c>
      <c r="F16" s="3"/>
      <c r="G16" s="3"/>
      <c r="H16" s="51"/>
      <c r="I16" s="51"/>
      <c r="J16" s="51"/>
      <c r="K16" s="51"/>
      <c r="L16" s="51"/>
      <c r="M16" s="51"/>
      <c r="N16" s="51"/>
      <c r="O16" s="51"/>
      <c r="P16" s="5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3.15" x14ac:dyDescent="0.4">
      <c r="A17" s="3"/>
      <c r="B17" s="12"/>
      <c r="C17" s="14">
        <v>2000</v>
      </c>
      <c r="D17" s="34">
        <f>100*Data!$J34</f>
        <v>107.27688197412486</v>
      </c>
      <c r="E17" s="34">
        <f>Data_2!$J34</f>
        <v>181.48214857395536</v>
      </c>
      <c r="F17" s="3"/>
      <c r="G17" s="3"/>
      <c r="H17" s="51"/>
      <c r="I17" s="51"/>
      <c r="J17" s="51"/>
      <c r="K17" s="51"/>
      <c r="L17" s="51"/>
      <c r="M17" s="51"/>
      <c r="N17" s="51"/>
      <c r="O17" s="51"/>
      <c r="P17" s="5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5.75" customHeight="1" x14ac:dyDescent="0.35">
      <c r="A18" s="3"/>
      <c r="B18" s="12"/>
      <c r="C18" s="14">
        <v>2008</v>
      </c>
      <c r="D18" s="34">
        <f>100*Data!$J42</f>
        <v>29.988072943972295</v>
      </c>
      <c r="E18" s="34">
        <f>Data_2!$J42</f>
        <v>74.550342782935218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5.75" customHeight="1" x14ac:dyDescent="0.35">
      <c r="A19" s="3"/>
      <c r="B19" s="12" t="s">
        <v>0</v>
      </c>
      <c r="C19" s="14">
        <v>1984</v>
      </c>
      <c r="D19" s="34">
        <f>100*Data!$K18</f>
        <v>112.67544138427061</v>
      </c>
      <c r="E19" s="34">
        <f>Data_2!$K18</f>
        <v>282.56328583941365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5.75" customHeight="1" x14ac:dyDescent="0.35">
      <c r="A20" s="3"/>
      <c r="B20" s="12" t="s">
        <v>27</v>
      </c>
      <c r="C20" s="14">
        <v>1982</v>
      </c>
      <c r="D20" s="34">
        <f>100*Data!$L16</f>
        <v>237.62094782532964</v>
      </c>
      <c r="E20" s="34">
        <f>Data_2!$L16</f>
        <v>337.72495271850664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3.15" x14ac:dyDescent="0.35">
      <c r="A21" s="3"/>
      <c r="B21" s="12" t="s">
        <v>14</v>
      </c>
      <c r="C21" s="14">
        <v>1981</v>
      </c>
      <c r="D21" s="34">
        <f>100*Data!$M15</f>
        <v>63.50465819899371</v>
      </c>
      <c r="E21" s="34">
        <f>Data_2!$M15</f>
        <v>182.7945119574845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ht="15.75" customHeight="1" x14ac:dyDescent="0.35">
      <c r="A22" s="3"/>
      <c r="B22" s="12" t="s">
        <v>28</v>
      </c>
      <c r="C22" s="14">
        <v>1992</v>
      </c>
      <c r="D22" s="34">
        <f>100*Data!$N27</f>
        <v>41.797975569976927</v>
      </c>
      <c r="E22" s="34">
        <f>Data_2!$N26</f>
        <v>77.648933812050274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ht="13.15" x14ac:dyDescent="0.35">
      <c r="A23" s="3"/>
      <c r="B23" s="12" t="s">
        <v>29</v>
      </c>
      <c r="C23" s="14">
        <v>1990</v>
      </c>
      <c r="D23" s="34" t="s">
        <v>22</v>
      </c>
      <c r="E23" s="14" t="s">
        <v>22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13.15" x14ac:dyDescent="0.35">
      <c r="A24" s="3"/>
      <c r="B24" s="12" t="s">
        <v>24</v>
      </c>
      <c r="C24" s="14">
        <v>1978</v>
      </c>
      <c r="D24" s="34">
        <f>100*Data!$P12</f>
        <v>48.567500000000003</v>
      </c>
      <c r="E24" s="34">
        <f>Data_2!$P12</f>
        <v>103.88699053176551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3.15" x14ac:dyDescent="0.35">
      <c r="A25" s="3"/>
      <c r="B25" s="12" t="s">
        <v>25</v>
      </c>
      <c r="C25" s="14">
        <v>1989</v>
      </c>
      <c r="D25" s="34">
        <f>100*Data!$Q23</f>
        <v>181.92965990168219</v>
      </c>
      <c r="E25" s="34">
        <f>Data_2!$Q23</f>
        <v>234.23601334826478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13.15" x14ac:dyDescent="0.35">
      <c r="A26" s="3"/>
      <c r="B26" s="12" t="s">
        <v>15</v>
      </c>
      <c r="C26" s="14">
        <v>1982</v>
      </c>
      <c r="D26" s="34">
        <f>100*Data!$R16</f>
        <v>46.860403626395986</v>
      </c>
      <c r="E26" s="34">
        <f>Data_2!$R16</f>
        <v>279.26263318077525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ht="13.15" x14ac:dyDescent="0.35">
      <c r="A27" s="3"/>
      <c r="B27" s="12" t="s">
        <v>1</v>
      </c>
      <c r="C27" s="14">
        <v>1983</v>
      </c>
      <c r="D27" s="34">
        <f>100*Data!$S17</f>
        <v>86.637393761262999</v>
      </c>
      <c r="E27" s="34">
        <f>Data_2!$S17</f>
        <v>305.5623537205974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ht="13.15" x14ac:dyDescent="0.35">
      <c r="A28" s="3"/>
      <c r="B28" s="12" t="s">
        <v>16</v>
      </c>
      <c r="C28" s="14">
        <v>1983</v>
      </c>
      <c r="D28" s="34" t="str">
        <f>Data!$T17</f>
        <v>n.a.</v>
      </c>
      <c r="E28" s="34">
        <f>Data_2!$T17</f>
        <v>56.846542409791311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ht="13.15" x14ac:dyDescent="0.35">
      <c r="A29" s="3"/>
      <c r="B29" s="12" t="s">
        <v>17</v>
      </c>
      <c r="C29" s="14">
        <v>1978</v>
      </c>
      <c r="D29" s="34">
        <v>80.900000000000006</v>
      </c>
      <c r="E29" s="34">
        <f>Data_2!$U12</f>
        <v>388.45784987346252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ht="13.15" x14ac:dyDescent="0.35">
      <c r="A30" s="3"/>
      <c r="B30" s="12"/>
      <c r="C30" s="14">
        <v>1984</v>
      </c>
      <c r="D30" s="34">
        <f>100*Data!$U18</f>
        <v>65.628615617333097</v>
      </c>
      <c r="E30" s="34">
        <f>Data_2!$U18</f>
        <v>288.93808832811391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ht="13.15" x14ac:dyDescent="0.35">
      <c r="A31" s="3"/>
      <c r="B31" s="12" t="s">
        <v>2</v>
      </c>
      <c r="C31" s="14">
        <v>1983</v>
      </c>
      <c r="D31" s="34">
        <f>100*Data!$V17</f>
        <v>73.979321280112657</v>
      </c>
      <c r="E31" s="34">
        <f>Data_2!$V17</f>
        <v>278.10877093259035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ht="13.15" x14ac:dyDescent="0.35">
      <c r="A32" s="3"/>
      <c r="B32" s="12" t="s">
        <v>4</v>
      </c>
      <c r="C32" s="14">
        <v>1981</v>
      </c>
      <c r="D32" s="34">
        <f>100*Data!$W$15</f>
        <v>26.783233405159557</v>
      </c>
      <c r="E32" s="34">
        <f>Data_2!$W$15</f>
        <v>108.10233317258819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13.15" x14ac:dyDescent="0.35">
      <c r="A33" s="3"/>
      <c r="B33" s="12" t="s">
        <v>5</v>
      </c>
      <c r="C33" s="14">
        <v>1982</v>
      </c>
      <c r="D33" s="34">
        <f>100*Data!$X16</f>
        <v>20.321247029166738</v>
      </c>
      <c r="E33" s="34">
        <f>Data_2!$X16</f>
        <v>73.110453116926422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3.15" x14ac:dyDescent="0.35">
      <c r="A34" s="3"/>
      <c r="B34" s="12" t="s">
        <v>38</v>
      </c>
      <c r="C34" s="14">
        <v>1991</v>
      </c>
      <c r="D34" s="34">
        <f>100*Data!$Y25</f>
        <v>12.2536045875908</v>
      </c>
      <c r="E34" s="34" t="str">
        <f>Data_2!$Y25</f>
        <v>n.a.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3.15" x14ac:dyDescent="0.35">
      <c r="A35" s="3"/>
      <c r="B35" s="12"/>
      <c r="C35" s="14">
        <v>1998</v>
      </c>
      <c r="D35" s="34">
        <f>100*Data!$Y31</f>
        <v>30.495799187302957</v>
      </c>
      <c r="E35" s="34">
        <f>Data_2!$Y31</f>
        <v>109.76909348975326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ht="13.15" x14ac:dyDescent="0.35">
      <c r="A36" s="3"/>
      <c r="B36" s="12" t="s">
        <v>23</v>
      </c>
      <c r="C36" s="14">
        <v>1985</v>
      </c>
      <c r="D36" s="34" t="s">
        <v>22</v>
      </c>
      <c r="E36" s="14" t="s">
        <v>22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ht="13.15" x14ac:dyDescent="0.35">
      <c r="A37" s="3"/>
      <c r="B37" s="12" t="s">
        <v>39</v>
      </c>
      <c r="C37" s="14">
        <v>1989</v>
      </c>
      <c r="D37" s="34">
        <f>100*Data!$AA23</f>
        <v>48.546222014955795</v>
      </c>
      <c r="E37" s="34">
        <f>Data_2!$AA23</f>
        <v>103.55036552571377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ht="13.15" x14ac:dyDescent="0.35">
      <c r="A38" s="3"/>
      <c r="B38" s="12" t="s">
        <v>6</v>
      </c>
      <c r="C38" s="14">
        <v>1978</v>
      </c>
      <c r="D38" s="34">
        <f>100*Data!$AB12</f>
        <v>20.985565289516899</v>
      </c>
      <c r="E38" s="34">
        <f>Data_2!$AB12</f>
        <v>374.15089463722398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3.15" x14ac:dyDescent="0.35">
      <c r="A39" s="3"/>
      <c r="B39" s="12" t="s">
        <v>18</v>
      </c>
      <c r="C39" s="14">
        <v>1983</v>
      </c>
      <c r="D39" s="34">
        <f>100*Data!$AC17</f>
        <v>63.697298170503203</v>
      </c>
      <c r="E39" s="34">
        <f>Data_2!$AC17</f>
        <v>204.03446868672566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ht="13.15" x14ac:dyDescent="0.35">
      <c r="A40" s="3"/>
      <c r="B40" s="12"/>
      <c r="C40" s="14">
        <v>2003</v>
      </c>
      <c r="D40" s="34">
        <f>100*Data!$AC37</f>
        <v>95.34257828739257</v>
      </c>
      <c r="E40" s="34">
        <f>Data_2!$AC37</f>
        <v>334.41266743500751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ht="13.15" x14ac:dyDescent="0.35">
      <c r="A41" s="3"/>
      <c r="B41" s="12" t="s">
        <v>19</v>
      </c>
      <c r="C41" s="14">
        <v>1982</v>
      </c>
      <c r="D41" s="34">
        <f>100*Data!$AD15</f>
        <v>40.078594591410003</v>
      </c>
      <c r="E41" s="34">
        <f>Data_2!$AD15</f>
        <v>131.00697384132934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3.5" thickBot="1" x14ac:dyDescent="0.4">
      <c r="A42" s="3"/>
      <c r="B42" s="15" t="s">
        <v>40</v>
      </c>
      <c r="C42" s="31">
        <v>1983</v>
      </c>
      <c r="D42" s="35" t="s">
        <v>22</v>
      </c>
      <c r="E42" s="31" t="s">
        <v>22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3.9" thickTop="1" thickBot="1" x14ac:dyDescent="0.4">
      <c r="A43" s="3"/>
      <c r="B43" s="32" t="s">
        <v>20</v>
      </c>
      <c r="C43" s="33"/>
      <c r="D43" s="36">
        <f>AVERAGE(D5:D41)</f>
        <v>67.732054694801832</v>
      </c>
      <c r="E43" s="36">
        <f>AVERAGE(E5:E41)</f>
        <v>229.38716407519769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3.5" thickTop="1" x14ac:dyDescent="0.35">
      <c r="A44" s="3"/>
      <c r="B44" s="11" t="s">
        <v>41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ht="13.15" x14ac:dyDescent="0.4">
      <c r="A45" s="3"/>
      <c r="B45" s="51" t="s">
        <v>55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ht="13.15" x14ac:dyDescent="0.4">
      <c r="A46" s="3"/>
      <c r="B46" s="51" t="s">
        <v>56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ht="13.15" x14ac:dyDescent="0.35">
      <c r="A47" s="3"/>
      <c r="B47" s="64" t="s">
        <v>61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ht="13.15" x14ac:dyDescent="0.35">
      <c r="A48" s="3"/>
      <c r="B48" s="64" t="s">
        <v>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3.15" x14ac:dyDescent="0.35">
      <c r="A49" s="3"/>
      <c r="B49" s="64" t="s">
        <v>62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13.15" x14ac:dyDescent="0.35">
      <c r="A50" s="3"/>
      <c r="B50" s="64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1:113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1:113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1:113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1:113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1:113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1:113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</row>
    <row r="79" spans="1:113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1:113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1:113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1:113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1:113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1:113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1:113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1:113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1:113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1:113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1:113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1:113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1:113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1:113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1:113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1:113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1:113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3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3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1:113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1:113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3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1:113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1:113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1:113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1:113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1:113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1:113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1:113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1:113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1:113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1:113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1:113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1:113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1:113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1:113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1:113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1:113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1:113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1:113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1:113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1:113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1:113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1:113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1:113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1:113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1:113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1:113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1:113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</row>
    <row r="138" spans="1:113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</row>
    <row r="139" spans="1:113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</row>
    <row r="140" spans="1:113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</row>
    <row r="141" spans="1:113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</row>
    <row r="142" spans="1:113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</row>
    <row r="143" spans="1:113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</row>
    <row r="144" spans="1:113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</row>
    <row r="145" spans="1:113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</row>
    <row r="146" spans="1:113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</row>
    <row r="147" spans="1:113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</row>
    <row r="148" spans="1:113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</row>
    <row r="149" spans="1:113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</row>
    <row r="150" spans="1:113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</row>
    <row r="151" spans="1:113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</row>
    <row r="152" spans="1:113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1:113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</row>
    <row r="154" spans="1:113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</row>
    <row r="155" spans="1:113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</row>
    <row r="156" spans="1:113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</row>
    <row r="157" spans="1:113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</row>
    <row r="158" spans="1:113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</row>
    <row r="159" spans="1:113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</row>
    <row r="160" spans="1:113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</row>
    <row r="161" spans="1:113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</row>
    <row r="162" spans="1:113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</row>
    <row r="163" spans="1:113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</row>
    <row r="164" spans="1:113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1:113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1:113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</row>
    <row r="167" spans="1:113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</row>
    <row r="168" spans="1:113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</row>
    <row r="169" spans="1:113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</row>
    <row r="170" spans="1:113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</row>
    <row r="171" spans="1:113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</row>
    <row r="172" spans="1:113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</row>
    <row r="173" spans="1:113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</row>
    <row r="174" spans="1:113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</row>
    <row r="175" spans="1:113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</row>
    <row r="176" spans="1:113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</row>
    <row r="177" spans="1:113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</row>
    <row r="178" spans="1:113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</row>
    <row r="179" spans="1:113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</row>
    <row r="180" spans="1:113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</row>
    <row r="181" spans="1:113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</row>
    <row r="182" spans="1:113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</row>
    <row r="183" spans="1:113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</row>
    <row r="184" spans="1:113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</row>
    <row r="185" spans="1:113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</row>
    <row r="186" spans="1:113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</row>
    <row r="187" spans="1:113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</row>
    <row r="188" spans="1:113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</row>
    <row r="189" spans="1:113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</row>
    <row r="190" spans="1:113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</row>
    <row r="191" spans="1:113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</row>
    <row r="192" spans="1:113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</row>
    <row r="193" spans="1:113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</row>
    <row r="194" spans="1:113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</row>
    <row r="195" spans="1:113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</row>
    <row r="196" spans="1:113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</row>
    <row r="197" spans="1:113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</row>
    <row r="198" spans="1:113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</row>
    <row r="199" spans="1:113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</row>
    <row r="200" spans="1:113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</row>
    <row r="201" spans="1:113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</row>
    <row r="202" spans="1:113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</row>
    <row r="203" spans="1:113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</row>
    <row r="204" spans="1:113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</row>
    <row r="205" spans="1:113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</row>
    <row r="206" spans="1:113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</row>
    <row r="207" spans="1:113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</row>
    <row r="208" spans="1:113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</row>
    <row r="209" spans="1:113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</row>
    <row r="210" spans="1:113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</row>
    <row r="211" spans="1:113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</row>
    <row r="212" spans="1:113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</row>
    <row r="213" spans="1:113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</row>
    <row r="214" spans="1:113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</row>
    <row r="215" spans="1:113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</row>
    <row r="216" spans="1:113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</row>
    <row r="217" spans="1:113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</row>
    <row r="218" spans="1:113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</row>
    <row r="219" spans="1:113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</row>
    <row r="220" spans="1:113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</row>
    <row r="221" spans="1:113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</row>
    <row r="222" spans="1:113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</row>
    <row r="223" spans="1:113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</row>
    <row r="224" spans="1:113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</row>
    <row r="225" spans="1:113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</row>
    <row r="226" spans="1:113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</row>
    <row r="227" spans="1:113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</row>
    <row r="228" spans="1:113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</row>
    <row r="229" spans="1:113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</row>
    <row r="230" spans="1:113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</row>
    <row r="231" spans="1:113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</row>
    <row r="232" spans="1:113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</row>
    <row r="233" spans="1:113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</row>
    <row r="234" spans="1:113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</row>
    <row r="235" spans="1:113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</row>
    <row r="236" spans="1:113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</row>
    <row r="237" spans="1:113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</row>
    <row r="238" spans="1:113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</row>
    <row r="239" spans="1:113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</row>
    <row r="240" spans="1:113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</row>
    <row r="241" spans="1:113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</row>
    <row r="242" spans="1:113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</row>
    <row r="243" spans="1:113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</row>
    <row r="244" spans="1:113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</row>
    <row r="245" spans="1:113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</row>
    <row r="246" spans="1:113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</row>
    <row r="247" spans="1:113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</row>
    <row r="248" spans="1:113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</row>
    <row r="249" spans="1:113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</row>
    <row r="250" spans="1:113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</row>
    <row r="251" spans="1:113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</row>
    <row r="252" spans="1:113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</row>
    <row r="253" spans="1:113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</row>
    <row r="254" spans="1:113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</row>
    <row r="255" spans="1:113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</row>
    <row r="256" spans="1:113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</row>
    <row r="257" spans="1:113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</row>
    <row r="258" spans="1:113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</row>
    <row r="259" spans="1:113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</row>
    <row r="260" spans="1:113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</row>
    <row r="261" spans="1:113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</row>
    <row r="262" spans="1:113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</row>
    <row r="263" spans="1:113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</row>
    <row r="264" spans="1:113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</row>
    <row r="265" spans="1:113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</row>
    <row r="266" spans="1:113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</row>
    <row r="267" spans="1:113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</row>
    <row r="268" spans="1:113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</row>
    <row r="269" spans="1:113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</row>
    <row r="270" spans="1:113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</row>
    <row r="271" spans="1:113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</row>
    <row r="272" spans="1:113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</row>
    <row r="273" spans="1:113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</row>
    <row r="274" spans="1:113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</row>
    <row r="275" spans="1:113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</row>
    <row r="276" spans="1:113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</row>
    <row r="277" spans="1:113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</row>
    <row r="278" spans="1:113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</row>
    <row r="279" spans="1:113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</row>
    <row r="280" spans="1:113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</row>
    <row r="281" spans="1:113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</row>
    <row r="282" spans="1:113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</row>
    <row r="283" spans="1:113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</row>
    <row r="284" spans="1:113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</row>
    <row r="285" spans="1:113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</row>
    <row r="286" spans="1:113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</row>
    <row r="287" spans="1:113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</row>
    <row r="288" spans="1:113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</row>
    <row r="289" spans="1:113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</row>
    <row r="290" spans="1:113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</row>
    <row r="291" spans="1:113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</row>
    <row r="292" spans="1:113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</row>
    <row r="293" spans="1:113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</row>
    <row r="294" spans="1:113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</row>
    <row r="295" spans="1:113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</row>
    <row r="296" spans="1:113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</row>
    <row r="297" spans="1:113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</row>
    <row r="298" spans="1:113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</row>
    <row r="299" spans="1:113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</row>
    <row r="300" spans="1:113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</row>
    <row r="301" spans="1:113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</row>
    <row r="302" spans="1:113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</row>
    <row r="303" spans="1:113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</row>
    <row r="304" spans="1:113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</row>
    <row r="305" spans="1:113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</row>
    <row r="306" spans="1:113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</row>
    <row r="307" spans="1:113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</row>
    <row r="308" spans="1:113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</row>
    <row r="309" spans="1:113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</row>
    <row r="310" spans="1:113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</row>
    <row r="311" spans="1:113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</row>
    <row r="312" spans="1:113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</row>
    <row r="313" spans="1:113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</row>
    <row r="314" spans="1:113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</row>
    <row r="315" spans="1:113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</row>
    <row r="316" spans="1:113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</row>
    <row r="317" spans="1:113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</row>
    <row r="318" spans="1:113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</row>
    <row r="319" spans="1:113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</row>
    <row r="320" spans="1:113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</row>
    <row r="321" spans="1:113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</row>
    <row r="322" spans="1:113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</row>
    <row r="323" spans="1:113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</row>
    <row r="324" spans="1:113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</row>
    <row r="325" spans="1:113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</row>
    <row r="326" spans="1:113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</row>
  </sheetData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activeCell="C5" sqref="C5"/>
    </sheetView>
  </sheetViews>
  <sheetFormatPr defaultColWidth="8.86328125" defaultRowHeight="12.75" x14ac:dyDescent="0.35"/>
  <cols>
    <col min="31" max="31" width="10.73046875" customWidth="1"/>
  </cols>
  <sheetData>
    <row r="1" spans="1:31" ht="13.15" x14ac:dyDescent="0.4">
      <c r="A1" s="41"/>
      <c r="B1" s="10" t="s">
        <v>59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13.15" x14ac:dyDescent="0.4">
      <c r="A2" s="41"/>
      <c r="B2" s="10" t="s">
        <v>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39.75" thickBot="1" x14ac:dyDescent="0.4">
      <c r="A3" s="42"/>
      <c r="B3" s="40" t="s">
        <v>26</v>
      </c>
      <c r="C3" s="40" t="s">
        <v>7</v>
      </c>
      <c r="D3" s="40" t="s">
        <v>8</v>
      </c>
      <c r="E3" s="40" t="s">
        <v>9</v>
      </c>
      <c r="F3" s="40" t="s">
        <v>3</v>
      </c>
      <c r="G3" s="40" t="s">
        <v>10</v>
      </c>
      <c r="H3" s="40" t="s">
        <v>11</v>
      </c>
      <c r="I3" s="40" t="s">
        <v>12</v>
      </c>
      <c r="J3" s="40" t="s">
        <v>13</v>
      </c>
      <c r="K3" s="40" t="s">
        <v>0</v>
      </c>
      <c r="L3" s="40" t="s">
        <v>27</v>
      </c>
      <c r="M3" s="40" t="s">
        <v>14</v>
      </c>
      <c r="N3" s="40" t="s">
        <v>28</v>
      </c>
      <c r="O3" s="40" t="s">
        <v>29</v>
      </c>
      <c r="P3" s="40" t="s">
        <v>24</v>
      </c>
      <c r="Q3" s="40" t="s">
        <v>25</v>
      </c>
      <c r="R3" s="40" t="s">
        <v>15</v>
      </c>
      <c r="S3" s="40" t="s">
        <v>1</v>
      </c>
      <c r="T3" s="40" t="s">
        <v>16</v>
      </c>
      <c r="U3" s="40" t="s">
        <v>17</v>
      </c>
      <c r="V3" s="40" t="s">
        <v>2</v>
      </c>
      <c r="W3" s="40" t="s">
        <v>4</v>
      </c>
      <c r="X3" s="40" t="s">
        <v>5</v>
      </c>
      <c r="Y3" s="40" t="s">
        <v>38</v>
      </c>
      <c r="Z3" s="40" t="s">
        <v>23</v>
      </c>
      <c r="AA3" s="40" t="s">
        <v>39</v>
      </c>
      <c r="AB3" s="40" t="s">
        <v>6</v>
      </c>
      <c r="AC3" s="40" t="s">
        <v>18</v>
      </c>
      <c r="AD3" s="40" t="s">
        <v>19</v>
      </c>
      <c r="AE3" s="40" t="s">
        <v>40</v>
      </c>
    </row>
    <row r="4" spans="1:31" ht="13.5" thickTop="1" x14ac:dyDescent="0.4">
      <c r="A4" s="1">
        <v>1970</v>
      </c>
      <c r="B4" s="7" t="s">
        <v>22</v>
      </c>
      <c r="C4" s="38">
        <v>0.1911350003018471</v>
      </c>
      <c r="E4" s="38">
        <v>0.1374238439763957</v>
      </c>
      <c r="G4" s="38">
        <v>0.34972798672405364</v>
      </c>
      <c r="AB4" s="2">
        <v>0.15242188280600005</v>
      </c>
    </row>
    <row r="5" spans="1:31" ht="13.15" x14ac:dyDescent="0.4">
      <c r="A5" s="1">
        <f>A4+1</f>
        <v>1971</v>
      </c>
      <c r="B5" s="7" t="s">
        <v>22</v>
      </c>
      <c r="C5" s="38">
        <v>0.18586217804202546</v>
      </c>
      <c r="E5" s="38">
        <v>0.15285464833989454</v>
      </c>
      <c r="G5" s="38">
        <v>0.29648899558604119</v>
      </c>
      <c r="X5" s="37">
        <v>1.982731499108485E-4</v>
      </c>
      <c r="AB5" s="39">
        <v>0.18749715512830162</v>
      </c>
    </row>
    <row r="6" spans="1:31" ht="13.15" x14ac:dyDescent="0.4">
      <c r="A6" s="1">
        <f t="shared" ref="A6:A42" si="0">A5+1</f>
        <v>1972</v>
      </c>
      <c r="B6" s="7" t="s">
        <v>22</v>
      </c>
      <c r="C6" s="38">
        <v>0.19804675137246447</v>
      </c>
      <c r="E6" s="38">
        <v>0.19832855639983546</v>
      </c>
      <c r="G6" s="38">
        <v>0.31846242260290791</v>
      </c>
      <c r="X6" s="37">
        <v>4.5668294398991177E-4</v>
      </c>
      <c r="AB6" s="39">
        <v>0.16163961810810146</v>
      </c>
    </row>
    <row r="7" spans="1:31" ht="13.15" x14ac:dyDescent="0.4">
      <c r="A7" s="1">
        <f t="shared" si="0"/>
        <v>1973</v>
      </c>
      <c r="B7" s="7" t="s">
        <v>22</v>
      </c>
      <c r="C7" s="38">
        <v>0.13699726087655059</v>
      </c>
      <c r="E7" s="38">
        <v>0.1871657075638824</v>
      </c>
      <c r="G7" s="38">
        <v>0.24339298596428588</v>
      </c>
      <c r="X7" s="37">
        <v>1.4718015168351712E-3</v>
      </c>
      <c r="AB7" s="39">
        <v>0.15862122294750913</v>
      </c>
    </row>
    <row r="8" spans="1:31" ht="13.15" x14ac:dyDescent="0.4">
      <c r="A8" s="1">
        <f t="shared" si="0"/>
        <v>1974</v>
      </c>
      <c r="B8" s="7" t="s">
        <v>22</v>
      </c>
      <c r="C8" s="38">
        <v>0.10495612798700459</v>
      </c>
      <c r="E8" s="38">
        <v>0.21126169674780412</v>
      </c>
      <c r="G8" s="38">
        <v>0.34322979445146262</v>
      </c>
      <c r="X8" s="37">
        <v>4.3545411572929633E-3</v>
      </c>
      <c r="AB8" s="39">
        <v>0.13690727610616857</v>
      </c>
    </row>
    <row r="9" spans="1:31" ht="13.15" x14ac:dyDescent="0.4">
      <c r="A9" s="1">
        <f t="shared" si="0"/>
        <v>1975</v>
      </c>
      <c r="B9" s="7" t="s">
        <v>22</v>
      </c>
      <c r="C9" s="38">
        <v>0.14530149750921209</v>
      </c>
      <c r="E9" s="38">
        <v>0.22399730506538942</v>
      </c>
      <c r="G9" s="38">
        <v>0.79565838465162975</v>
      </c>
      <c r="X9" s="37">
        <v>1.0038131491965415E-2</v>
      </c>
      <c r="AB9" s="39">
        <v>0.11944767307836694</v>
      </c>
    </row>
    <row r="10" spans="1:31" ht="13.15" x14ac:dyDescent="0.4">
      <c r="A10" s="1">
        <f t="shared" si="0"/>
        <v>1976</v>
      </c>
      <c r="B10" s="7" t="s">
        <v>22</v>
      </c>
      <c r="C10" s="38">
        <v>0.1812718508996915</v>
      </c>
      <c r="E10" s="38">
        <v>0.22174952490541694</v>
      </c>
      <c r="G10" s="38">
        <v>0.58971950616063484</v>
      </c>
      <c r="X10" s="37">
        <v>2.1763670477018701E-2</v>
      </c>
      <c r="AB10" s="39">
        <v>0.12376321271182797</v>
      </c>
    </row>
    <row r="11" spans="1:31" ht="13.15" x14ac:dyDescent="0.4">
      <c r="A11" s="1">
        <f t="shared" si="0"/>
        <v>1977</v>
      </c>
      <c r="B11" s="7" t="s">
        <v>22</v>
      </c>
      <c r="C11" s="38">
        <v>0.20314984607429845</v>
      </c>
      <c r="E11" s="38">
        <v>0.2426503484924038</v>
      </c>
      <c r="G11" s="38">
        <v>0.42805009937205918</v>
      </c>
      <c r="X11" s="37">
        <v>2.9799740074064825E-2</v>
      </c>
      <c r="AB11" s="39">
        <v>0.19392021786031538</v>
      </c>
    </row>
    <row r="12" spans="1:31" ht="13.15" x14ac:dyDescent="0.4">
      <c r="A12" s="1">
        <f t="shared" si="0"/>
        <v>1978</v>
      </c>
      <c r="B12" s="7" t="s">
        <v>22</v>
      </c>
      <c r="C12" s="38">
        <v>0.2300227075050231</v>
      </c>
      <c r="E12" s="38">
        <v>0.2782944549141857</v>
      </c>
      <c r="G12" s="38">
        <v>0.49506895684759739</v>
      </c>
      <c r="P12" s="2">
        <v>0.48567500000000002</v>
      </c>
      <c r="X12" s="37">
        <v>3.2277131267043326E-2</v>
      </c>
      <c r="AB12" s="39">
        <v>0.209855652895169</v>
      </c>
    </row>
    <row r="13" spans="1:31" ht="13.15" x14ac:dyDescent="0.4">
      <c r="A13" s="1">
        <f t="shared" si="0"/>
        <v>1979</v>
      </c>
      <c r="B13" s="7" t="s">
        <v>22</v>
      </c>
      <c r="C13" s="38">
        <v>0.30527424529684227</v>
      </c>
      <c r="E13" s="38">
        <v>0.28012899829421578</v>
      </c>
      <c r="G13" s="38">
        <v>0.46724716467985122</v>
      </c>
      <c r="P13" s="2">
        <v>0.65480000000000005</v>
      </c>
      <c r="X13" s="37">
        <v>0.10895299789469491</v>
      </c>
      <c r="AB13" s="39">
        <v>0.18651865643821056</v>
      </c>
    </row>
    <row r="14" spans="1:31" ht="13.15" x14ac:dyDescent="0.4">
      <c r="A14" s="1">
        <f t="shared" si="0"/>
        <v>1980</v>
      </c>
      <c r="B14" s="7" t="s">
        <v>22</v>
      </c>
      <c r="C14" s="38">
        <v>0.35598662460914704</v>
      </c>
      <c r="D14" s="37">
        <v>0.97067831943479832</v>
      </c>
      <c r="E14" s="38">
        <v>0.31468073351048437</v>
      </c>
      <c r="F14" s="7" t="s">
        <v>22</v>
      </c>
      <c r="G14" s="38">
        <v>0.45514946410840679</v>
      </c>
      <c r="H14" s="37">
        <v>0.59455984069844192</v>
      </c>
      <c r="I14" s="37">
        <v>0.31176699290967119</v>
      </c>
      <c r="J14" s="37">
        <v>0.53779590243902442</v>
      </c>
      <c r="K14" s="2">
        <v>0.89175864528354154</v>
      </c>
      <c r="L14" s="2">
        <v>1.4869921026372059</v>
      </c>
      <c r="M14" s="2">
        <v>0.60634135779408005</v>
      </c>
      <c r="N14" s="2">
        <v>4.8251501433320097E-2</v>
      </c>
      <c r="O14" s="7" t="s">
        <v>22</v>
      </c>
      <c r="P14" s="2">
        <v>0.78864679581831398</v>
      </c>
      <c r="Q14" s="2">
        <v>0.49169882657440522</v>
      </c>
      <c r="R14" s="2">
        <v>0.26432462158115783</v>
      </c>
      <c r="S14" s="2">
        <v>0.50312587295068745</v>
      </c>
      <c r="T14" s="7" t="s">
        <v>22</v>
      </c>
      <c r="U14" s="2">
        <v>0.47644845044651674</v>
      </c>
      <c r="V14" s="2">
        <v>0.53697127584545667</v>
      </c>
      <c r="X14" s="37">
        <v>0.28662316965741813</v>
      </c>
      <c r="Y14" s="7" t="s">
        <v>22</v>
      </c>
      <c r="Z14" s="7" t="s">
        <v>22</v>
      </c>
      <c r="AA14" s="2">
        <v>0.13985400643306556</v>
      </c>
      <c r="AB14" s="39">
        <v>0.27283630047957874</v>
      </c>
      <c r="AC14" s="2">
        <v>0.17020117863033968</v>
      </c>
      <c r="AD14" s="2">
        <v>0.42099206173848208</v>
      </c>
      <c r="AE14" s="7" t="s">
        <v>22</v>
      </c>
    </row>
    <row r="15" spans="1:31" ht="13.15" x14ac:dyDescent="0.4">
      <c r="A15" s="1">
        <f t="shared" si="0"/>
        <v>1981</v>
      </c>
      <c r="B15" s="7" t="s">
        <v>22</v>
      </c>
      <c r="C15" s="38">
        <v>0.46403593123343573</v>
      </c>
      <c r="D15" s="37">
        <v>1.0421052718825334</v>
      </c>
      <c r="E15" s="38">
        <v>0.3223889679364994</v>
      </c>
      <c r="F15" s="2">
        <v>3.891387649500188E-2</v>
      </c>
      <c r="G15" s="38">
        <v>0.50448457957243775</v>
      </c>
      <c r="H15" s="37">
        <v>1.36912527254009</v>
      </c>
      <c r="I15" s="37">
        <v>0.31884039657297197</v>
      </c>
      <c r="J15" s="37">
        <v>0.5801410857552548</v>
      </c>
      <c r="K15" s="2">
        <v>1.015510061201466</v>
      </c>
      <c r="L15" s="2">
        <v>1.791645600375438</v>
      </c>
      <c r="M15" s="2">
        <v>0.63504658198993713</v>
      </c>
      <c r="N15" s="2">
        <v>3.8302934600158045E-2</v>
      </c>
      <c r="O15" s="7" t="s">
        <v>22</v>
      </c>
      <c r="P15" s="2">
        <v>0.88103682641095105</v>
      </c>
      <c r="Q15" s="2">
        <v>0.5052938740193178</v>
      </c>
      <c r="R15" s="2">
        <v>0.26402939816891391</v>
      </c>
      <c r="S15" s="2">
        <v>0.68909782351310978</v>
      </c>
      <c r="T15" s="7" t="s">
        <v>22</v>
      </c>
      <c r="U15" s="2">
        <v>0.3584501696136011</v>
      </c>
      <c r="V15" s="2">
        <v>0.58532421377677579</v>
      </c>
      <c r="W15" s="39">
        <v>0.26783233405159557</v>
      </c>
      <c r="X15" s="37">
        <v>0.24672222593608648</v>
      </c>
      <c r="Y15" s="7" t="s">
        <v>22</v>
      </c>
      <c r="Z15" s="7" t="s">
        <v>22</v>
      </c>
      <c r="AA15" s="2">
        <v>0.15798246782625794</v>
      </c>
      <c r="AB15" s="39">
        <v>0.27076795623510763</v>
      </c>
      <c r="AC15" s="2">
        <v>0.19862395893568471</v>
      </c>
      <c r="AD15" s="2">
        <v>0.40078594591409999</v>
      </c>
      <c r="AE15" s="7" t="s">
        <v>22</v>
      </c>
    </row>
    <row r="16" spans="1:31" ht="13.15" x14ac:dyDescent="0.4">
      <c r="A16" s="1">
        <f t="shared" si="0"/>
        <v>1982</v>
      </c>
      <c r="B16" s="7" t="s">
        <v>22</v>
      </c>
      <c r="C16" s="38">
        <v>0.55063215634675133</v>
      </c>
      <c r="D16" s="37">
        <v>1.1974470395773242</v>
      </c>
      <c r="E16" s="38">
        <v>0.35150453269635656</v>
      </c>
      <c r="F16" s="2">
        <v>6.6838246891426159E-2</v>
      </c>
      <c r="G16" s="38">
        <v>0.77626981041608778</v>
      </c>
      <c r="H16" s="37">
        <v>1.6547847532225128</v>
      </c>
      <c r="I16" s="37">
        <v>0.32693030646883509</v>
      </c>
      <c r="J16" s="37">
        <v>0.60120466968797504</v>
      </c>
      <c r="K16" s="2">
        <v>1.1479909606584258</v>
      </c>
      <c r="L16" s="2">
        <v>2.3762094782532963</v>
      </c>
      <c r="M16" s="2">
        <v>0.68011804517611407</v>
      </c>
      <c r="N16" s="2">
        <v>6.5787051618192718E-2</v>
      </c>
      <c r="O16" s="7" t="s">
        <v>22</v>
      </c>
      <c r="P16" s="2">
        <v>1.0342968303272329</v>
      </c>
      <c r="Q16" s="2">
        <v>0.55955496387567394</v>
      </c>
      <c r="R16" s="2">
        <v>0.46860403626395986</v>
      </c>
      <c r="S16" s="2">
        <v>0.7988235422273563</v>
      </c>
      <c r="T16" s="7" t="s">
        <v>22</v>
      </c>
      <c r="U16" s="2">
        <v>0.45032963063696035</v>
      </c>
      <c r="V16" s="2">
        <v>0.70661811710191602</v>
      </c>
      <c r="W16" s="39">
        <v>0.32325371203813352</v>
      </c>
      <c r="X16" s="37">
        <v>0.20321247029166739</v>
      </c>
      <c r="Y16" s="7" t="s">
        <v>22</v>
      </c>
      <c r="Z16" s="7" t="s">
        <v>22</v>
      </c>
      <c r="AA16" s="2">
        <v>0.14929946684271644</v>
      </c>
      <c r="AB16" s="39">
        <v>0.30545617923085255</v>
      </c>
      <c r="AC16" s="2">
        <v>0.2955858116001826</v>
      </c>
      <c r="AD16" s="2">
        <v>0.41383181455870954</v>
      </c>
      <c r="AE16" s="7" t="s">
        <v>22</v>
      </c>
    </row>
    <row r="17" spans="1:31" ht="13.15" x14ac:dyDescent="0.4">
      <c r="A17" s="1">
        <f t="shared" si="0"/>
        <v>1983</v>
      </c>
      <c r="B17" s="7" t="s">
        <v>22</v>
      </c>
      <c r="C17" s="38">
        <v>0.46822352145279938</v>
      </c>
      <c r="D17" s="37">
        <v>1.5737661389030491</v>
      </c>
      <c r="E17" s="38">
        <v>0.50146336766947897</v>
      </c>
      <c r="F17" s="2">
        <v>0.10300783085726878</v>
      </c>
      <c r="G17" s="38">
        <v>0.96497340896095196</v>
      </c>
      <c r="H17" s="37">
        <v>1.4888482017000653</v>
      </c>
      <c r="I17" s="37">
        <v>0.35190811614894391</v>
      </c>
      <c r="J17" s="37">
        <v>0.64621499687953088</v>
      </c>
      <c r="K17" s="2">
        <v>1.1514124527320366</v>
      </c>
      <c r="L17" s="2">
        <v>2.9687846751372367</v>
      </c>
      <c r="M17" s="2">
        <v>0.7246677756801575</v>
      </c>
      <c r="N17" s="2">
        <v>4.6162426688463966E-2</v>
      </c>
      <c r="O17" s="7" t="s">
        <v>22</v>
      </c>
      <c r="P17" s="2">
        <v>1.1838379872852851</v>
      </c>
      <c r="Q17" s="2">
        <v>0.61383836306922201</v>
      </c>
      <c r="R17" s="2">
        <v>0.66525821227483684</v>
      </c>
      <c r="S17" s="2">
        <v>0.86637393761263004</v>
      </c>
      <c r="T17" s="7" t="s">
        <v>22</v>
      </c>
      <c r="U17" s="2">
        <v>0.63040716023734655</v>
      </c>
      <c r="V17" s="2">
        <v>0.73979321280112664</v>
      </c>
      <c r="W17" s="39">
        <v>0.30443930060531177</v>
      </c>
      <c r="X17" s="37">
        <v>0.2016529588280688</v>
      </c>
      <c r="Y17" s="7" t="s">
        <v>22</v>
      </c>
      <c r="Z17" s="7" t="s">
        <v>22</v>
      </c>
      <c r="AA17" s="2">
        <v>0.18393750658138416</v>
      </c>
      <c r="AB17" s="39">
        <v>0.32951774714366294</v>
      </c>
      <c r="AC17" s="2">
        <v>0.63697298170503203</v>
      </c>
      <c r="AD17" s="2">
        <v>0.48559046323919941</v>
      </c>
      <c r="AE17" s="7" t="s">
        <v>22</v>
      </c>
    </row>
    <row r="18" spans="1:31" ht="13.15" x14ac:dyDescent="0.4">
      <c r="A18" s="1">
        <f t="shared" si="0"/>
        <v>1984</v>
      </c>
      <c r="B18" s="7" t="s">
        <v>22</v>
      </c>
      <c r="C18" s="38">
        <v>0.65145179900169126</v>
      </c>
      <c r="D18" s="37">
        <v>1.7124100893113094</v>
      </c>
      <c r="E18" s="38">
        <v>0.52682971544597545</v>
      </c>
      <c r="F18" s="2">
        <v>0.1487311896291911</v>
      </c>
      <c r="G18" s="38">
        <v>1.1501629820052948</v>
      </c>
      <c r="H18" s="37">
        <v>1.19080939853845</v>
      </c>
      <c r="I18" s="37">
        <v>0.31202181135264373</v>
      </c>
      <c r="J18" s="37">
        <v>0.68018362361420603</v>
      </c>
      <c r="K18" s="2">
        <v>1.1267544138427061</v>
      </c>
      <c r="L18" s="2">
        <v>3.5881881001970006</v>
      </c>
      <c r="M18" s="2">
        <v>0.72218013972181005</v>
      </c>
      <c r="N18" s="2">
        <v>3.1942205760474553E-2</v>
      </c>
      <c r="O18" s="7" t="s">
        <v>22</v>
      </c>
      <c r="P18" s="2">
        <v>1.6989702030180871</v>
      </c>
      <c r="Q18" s="2">
        <v>0.6625071111425207</v>
      </c>
      <c r="R18" s="2">
        <v>0.57290539607564439</v>
      </c>
      <c r="S18" s="2">
        <v>1.1162266017387077</v>
      </c>
      <c r="T18" s="7" t="s">
        <v>22</v>
      </c>
      <c r="U18" s="2">
        <v>0.65628615617333097</v>
      </c>
      <c r="V18" s="2">
        <v>0.79993881869637684</v>
      </c>
      <c r="W18" s="39">
        <v>0.31995503452466267</v>
      </c>
      <c r="X18" s="37">
        <v>0.20036109624524581</v>
      </c>
      <c r="Y18" s="7" t="s">
        <v>22</v>
      </c>
      <c r="Z18" s="7" t="s">
        <v>22</v>
      </c>
      <c r="AA18" s="2">
        <v>0.1793187113194038</v>
      </c>
      <c r="AB18" s="39">
        <v>0.36020101383238706</v>
      </c>
      <c r="AC18" s="2">
        <v>0.73229108226050932</v>
      </c>
      <c r="AD18" s="2">
        <v>0.60644603175896572</v>
      </c>
      <c r="AE18" s="7" t="s">
        <v>22</v>
      </c>
    </row>
    <row r="19" spans="1:31" ht="13.15" x14ac:dyDescent="0.4">
      <c r="A19" s="1">
        <f t="shared" si="0"/>
        <v>1985</v>
      </c>
      <c r="B19" s="7" t="s">
        <v>22</v>
      </c>
      <c r="C19" s="38">
        <v>0.60887270793371562</v>
      </c>
      <c r="D19" s="37">
        <v>1.6719671179239493</v>
      </c>
      <c r="E19" s="38">
        <v>0.49089550357249429</v>
      </c>
      <c r="F19" s="2">
        <v>0.22011350746964803</v>
      </c>
      <c r="G19" s="38">
        <v>1.4152712186681848</v>
      </c>
      <c r="H19" s="37">
        <v>1.209872080104647</v>
      </c>
      <c r="I19" s="37">
        <v>0.74115221129572906</v>
      </c>
      <c r="J19" s="37">
        <v>0.58873905530372905</v>
      </c>
      <c r="K19" s="2">
        <v>1.1506638084129199</v>
      </c>
      <c r="L19" s="2">
        <v>3.9505438151666965</v>
      </c>
      <c r="M19" s="2">
        <v>0.7852171740735977</v>
      </c>
      <c r="N19" s="2">
        <v>3.3630479258744773E-2</v>
      </c>
      <c r="O19" s="7" t="s">
        <v>22</v>
      </c>
      <c r="P19" s="2">
        <v>2.2556906850271354</v>
      </c>
      <c r="Q19" s="2">
        <v>0.79948735866715903</v>
      </c>
      <c r="R19" s="2">
        <v>0.55195626555504484</v>
      </c>
      <c r="S19" s="2">
        <v>1.291677462516154</v>
      </c>
      <c r="T19" s="7" t="s">
        <v>22</v>
      </c>
      <c r="U19" s="2">
        <v>0.72976073163814115</v>
      </c>
      <c r="V19" s="2">
        <v>0.89098531245331081</v>
      </c>
      <c r="W19" s="39">
        <v>0.5332455331374949</v>
      </c>
      <c r="X19" s="37">
        <v>0.14696238923284355</v>
      </c>
      <c r="Y19" s="7" t="s">
        <v>22</v>
      </c>
      <c r="Z19" s="7" t="s">
        <v>22</v>
      </c>
      <c r="AA19" s="2">
        <v>0.20613329364946048</v>
      </c>
      <c r="AB19" s="39">
        <v>0.38689133584129964</v>
      </c>
      <c r="AC19" s="2">
        <v>0.89718967427834395</v>
      </c>
      <c r="AD19" s="2">
        <v>0.58357798499665237</v>
      </c>
      <c r="AE19" s="7" t="s">
        <v>22</v>
      </c>
    </row>
    <row r="20" spans="1:31" ht="13.15" x14ac:dyDescent="0.4">
      <c r="A20" s="1">
        <f t="shared" si="0"/>
        <v>1986</v>
      </c>
      <c r="B20" s="7" t="s">
        <v>22</v>
      </c>
      <c r="C20" s="38">
        <v>0.49517276118199599</v>
      </c>
      <c r="D20" s="37">
        <v>1.5271640040996555</v>
      </c>
      <c r="E20" s="38">
        <v>0.42568666324030041</v>
      </c>
      <c r="F20" s="2">
        <v>0.29141070479842279</v>
      </c>
      <c r="G20" s="38">
        <v>1.3395470356942007</v>
      </c>
      <c r="H20" s="37">
        <v>1.1040548902331826</v>
      </c>
      <c r="I20" s="37">
        <v>0.62737696046643154</v>
      </c>
      <c r="J20" s="37">
        <v>0.90129093782705394</v>
      </c>
      <c r="K20" s="2">
        <v>1.244136631179326</v>
      </c>
      <c r="L20" s="2">
        <v>3.979180012984465</v>
      </c>
      <c r="M20" s="2">
        <v>0.82131122737173834</v>
      </c>
      <c r="N20" s="2">
        <v>2.7449538824485017E-2</v>
      </c>
      <c r="O20" s="7" t="s">
        <v>22</v>
      </c>
      <c r="P20" s="2">
        <v>1.8732610329475936</v>
      </c>
      <c r="Q20" s="2">
        <v>0.81222748305102876</v>
      </c>
      <c r="R20" s="2">
        <v>0.82747350066075764</v>
      </c>
      <c r="S20" s="2">
        <v>1.0781442337593297</v>
      </c>
      <c r="T20" s="7" t="s">
        <v>22</v>
      </c>
      <c r="U20" s="2">
        <v>0.86852117061616363</v>
      </c>
      <c r="V20" s="2">
        <v>0.96493180600610506</v>
      </c>
      <c r="W20" s="39">
        <v>0.52354066597062321</v>
      </c>
      <c r="X20" s="37">
        <v>0.1345148492158933</v>
      </c>
      <c r="Y20" s="7" t="s">
        <v>22</v>
      </c>
      <c r="Z20" s="7" t="s">
        <v>22</v>
      </c>
      <c r="AA20" s="2">
        <v>0.41370931244403486</v>
      </c>
      <c r="AB20" s="39">
        <v>0.43489548227484287</v>
      </c>
      <c r="AC20" s="2">
        <v>0.70166529474792716</v>
      </c>
      <c r="AD20" s="2">
        <v>0.56786713761082241</v>
      </c>
      <c r="AE20" s="7" t="s">
        <v>22</v>
      </c>
    </row>
    <row r="21" spans="1:31" ht="13.15" x14ac:dyDescent="0.4">
      <c r="A21" s="1">
        <f t="shared" si="0"/>
        <v>1987</v>
      </c>
      <c r="B21" s="7" t="s">
        <v>22</v>
      </c>
      <c r="C21" s="38">
        <v>0.55178895336222489</v>
      </c>
      <c r="D21" s="37">
        <v>1.4272386834472937</v>
      </c>
      <c r="E21" s="38">
        <v>0.42365357338569626</v>
      </c>
      <c r="F21" s="2">
        <v>0.29403220489320586</v>
      </c>
      <c r="G21" s="38">
        <v>1.1344561700773208</v>
      </c>
      <c r="H21" s="37">
        <v>1.114601994943291</v>
      </c>
      <c r="I21" s="37">
        <v>0.70968958524860759</v>
      </c>
      <c r="J21" s="37">
        <v>1.0676459658579662</v>
      </c>
      <c r="K21" s="2">
        <v>1.1040666233227316</v>
      </c>
      <c r="L21" s="2">
        <v>6.7121618336967712</v>
      </c>
      <c r="M21" s="2">
        <v>0.84230941811133586</v>
      </c>
      <c r="N21" s="2">
        <v>4.4586275287619666E-2</v>
      </c>
      <c r="O21" s="7" t="s">
        <v>22</v>
      </c>
      <c r="P21" s="2">
        <v>1.7643593117425347</v>
      </c>
      <c r="Q21" s="2">
        <v>1.0022917064588766</v>
      </c>
      <c r="R21" s="2">
        <v>0.82022864256573458</v>
      </c>
      <c r="S21" s="2">
        <v>1.1471036514266226</v>
      </c>
      <c r="T21" s="7" t="s">
        <v>22</v>
      </c>
      <c r="U21" s="2">
        <v>0.76533893902297923</v>
      </c>
      <c r="V21" s="2">
        <v>0.91464387754652821</v>
      </c>
      <c r="W21" s="39">
        <v>0.70383058522151754</v>
      </c>
      <c r="X21" s="37">
        <v>0.11332826510773723</v>
      </c>
      <c r="Y21" s="8">
        <v>8.1555329597953558E-2</v>
      </c>
      <c r="Z21" s="7" t="s">
        <v>22</v>
      </c>
      <c r="AA21" s="2">
        <v>0.40848990549305009</v>
      </c>
      <c r="AB21" s="39">
        <v>0.47163765690591258</v>
      </c>
      <c r="AC21" s="2">
        <v>0.61153507131849594</v>
      </c>
      <c r="AD21" s="2">
        <v>0.7199993823641242</v>
      </c>
      <c r="AE21" s="7" t="s">
        <v>22</v>
      </c>
    </row>
    <row r="22" spans="1:31" ht="13.15" x14ac:dyDescent="0.4">
      <c r="A22" s="1">
        <f t="shared" si="0"/>
        <v>1988</v>
      </c>
      <c r="B22" s="7" t="s">
        <v>22</v>
      </c>
      <c r="C22" s="38">
        <v>0.48737651610913779</v>
      </c>
      <c r="D22" s="37">
        <v>1.1308097830539028</v>
      </c>
      <c r="E22" s="38">
        <v>0.37087166501798652</v>
      </c>
      <c r="F22" s="2">
        <v>0.39621896432355086</v>
      </c>
      <c r="G22" s="38">
        <v>0.88302120357049385</v>
      </c>
      <c r="H22" s="37">
        <v>1.0590423382324983</v>
      </c>
      <c r="I22" s="37">
        <v>0.78564777839497757</v>
      </c>
      <c r="J22" s="37">
        <v>1.151871572617281</v>
      </c>
      <c r="K22" s="2">
        <v>1.3246815349719816</v>
      </c>
      <c r="L22" s="2">
        <v>5.9225948981510497</v>
      </c>
      <c r="M22" s="2">
        <v>0.87746350159265041</v>
      </c>
      <c r="N22" s="2">
        <v>4.6471533815571113E-2</v>
      </c>
      <c r="O22" s="7" t="s">
        <v>22</v>
      </c>
      <c r="P22" s="2">
        <v>1.425355870539349</v>
      </c>
      <c r="Q22" s="2">
        <v>1.0025290204201456</v>
      </c>
      <c r="R22" s="2">
        <v>0.56405137750311263</v>
      </c>
      <c r="S22" s="2">
        <v>0.98003671264873293</v>
      </c>
      <c r="T22" s="7" t="s">
        <v>22</v>
      </c>
      <c r="U22" s="2">
        <v>1.658807587974956</v>
      </c>
      <c r="V22" s="2">
        <v>0.77096799438369279</v>
      </c>
      <c r="W22" s="39">
        <v>0.64580414009374476</v>
      </c>
      <c r="X22" s="37">
        <v>4.9316168475350239E-2</v>
      </c>
      <c r="Y22" s="8">
        <v>7.5777060085945577E-2</v>
      </c>
      <c r="Z22" s="7" t="s">
        <v>22</v>
      </c>
      <c r="AA22" s="2">
        <v>0.50820114536326444</v>
      </c>
      <c r="AB22" s="39">
        <v>0.46347866439957197</v>
      </c>
      <c r="AC22" s="2">
        <v>0.48584212113494279</v>
      </c>
      <c r="AD22" s="2">
        <v>0.57829696340505032</v>
      </c>
      <c r="AE22" s="7" t="s">
        <v>22</v>
      </c>
    </row>
    <row r="23" spans="1:31" ht="13.15" x14ac:dyDescent="0.4">
      <c r="A23" s="1">
        <f t="shared" si="0"/>
        <v>1989</v>
      </c>
      <c r="B23" s="7" t="s">
        <v>22</v>
      </c>
      <c r="C23" s="38">
        <v>0.92932351203586872</v>
      </c>
      <c r="D23" s="37">
        <v>0.92513695546219377</v>
      </c>
      <c r="E23" s="38">
        <v>0.26339607745526461</v>
      </c>
      <c r="F23" s="2">
        <v>0.48004378991045626</v>
      </c>
      <c r="G23" s="38">
        <v>0.70561411843223198</v>
      </c>
      <c r="H23" s="37">
        <v>0.94643962969247297</v>
      </c>
      <c r="I23" s="37">
        <v>0.63364876701870221</v>
      </c>
      <c r="J23" s="37">
        <v>1.2444904200165809</v>
      </c>
      <c r="K23" s="2">
        <v>1.1672224446683093</v>
      </c>
      <c r="L23" s="2">
        <v>6.4650238651430563</v>
      </c>
      <c r="M23" s="2">
        <v>0.99656781837939101</v>
      </c>
      <c r="N23" s="2">
        <v>5.2909998048412017E-2</v>
      </c>
      <c r="O23" s="7" t="s">
        <v>22</v>
      </c>
      <c r="P23" s="2">
        <v>1.2167568725349922</v>
      </c>
      <c r="Q23" s="2">
        <v>1.8192965990168219</v>
      </c>
      <c r="R23" s="2">
        <v>0.43712350348705858</v>
      </c>
      <c r="S23" s="2">
        <v>1.0048322027429022</v>
      </c>
      <c r="T23" s="7" t="s">
        <v>22</v>
      </c>
      <c r="U23" s="2">
        <v>1.0516989226372524</v>
      </c>
      <c r="V23" s="2">
        <v>0.68017509909985596</v>
      </c>
      <c r="W23" s="39">
        <v>0.67801873653251232</v>
      </c>
      <c r="X23" s="37">
        <v>2.0270973335266097E-2</v>
      </c>
      <c r="Y23" s="8">
        <v>8.9863897501417669E-2</v>
      </c>
      <c r="Z23" s="7" t="s">
        <v>22</v>
      </c>
      <c r="AA23" s="2">
        <v>0.48546222014955798</v>
      </c>
      <c r="AB23" s="39">
        <v>0.40069299956245796</v>
      </c>
      <c r="AC23" s="2">
        <v>0.53721901528454463</v>
      </c>
      <c r="AD23" s="2">
        <v>0.77545801420376737</v>
      </c>
      <c r="AE23" s="7" t="s">
        <v>22</v>
      </c>
    </row>
    <row r="24" spans="1:31" ht="13.15" x14ac:dyDescent="0.4">
      <c r="A24" s="1">
        <f t="shared" si="0"/>
        <v>1990</v>
      </c>
      <c r="B24" s="8">
        <v>0.16610875978957163</v>
      </c>
      <c r="C24" s="38">
        <v>0.46046753125839884</v>
      </c>
      <c r="D24" s="37">
        <v>0.92402248788588592</v>
      </c>
      <c r="E24" s="38">
        <v>0.26503905127312999</v>
      </c>
      <c r="F24" s="2">
        <v>0.57065456825767824</v>
      </c>
      <c r="G24" s="38">
        <v>0.67308408749033855</v>
      </c>
      <c r="H24" s="37">
        <v>0.68783490212931719</v>
      </c>
      <c r="I24" s="37">
        <v>0.64687802651688031</v>
      </c>
      <c r="J24" s="37">
        <v>1.2415323825464595</v>
      </c>
      <c r="K24" s="2">
        <v>0.78563389789341864</v>
      </c>
      <c r="L24" s="2">
        <v>7.1578307814713966</v>
      </c>
      <c r="M24" s="2">
        <v>1.305468507311573</v>
      </c>
      <c r="N24" s="2">
        <v>7.4684133734511729E-2</v>
      </c>
      <c r="O24" s="7" t="s">
        <v>22</v>
      </c>
      <c r="P24" s="2">
        <v>1.2521850865536395</v>
      </c>
      <c r="Q24" s="2">
        <v>2.1489259772620994</v>
      </c>
      <c r="R24" s="2">
        <v>0.41105325370070728</v>
      </c>
      <c r="S24" s="2">
        <v>0.98482030125862385</v>
      </c>
      <c r="T24" s="7" t="s">
        <v>22</v>
      </c>
      <c r="U24" s="2">
        <v>0.78654776313227714</v>
      </c>
      <c r="V24" s="2">
        <v>0.69355607656265128</v>
      </c>
      <c r="W24" s="39">
        <v>0.83702501465775836</v>
      </c>
      <c r="X24" s="37">
        <v>2.9805613574642981E-2</v>
      </c>
      <c r="Y24" s="8">
        <v>0.10267967658950999</v>
      </c>
      <c r="Z24" s="7" t="s">
        <v>22</v>
      </c>
      <c r="AA24" s="2">
        <v>0.5415049509890828</v>
      </c>
      <c r="AB24" s="39">
        <v>0.33187057543348453</v>
      </c>
      <c r="AC24" s="2">
        <v>0.49337875158878836</v>
      </c>
      <c r="AD24" s="2">
        <v>0.70351908879191538</v>
      </c>
      <c r="AE24" s="7" t="s">
        <v>22</v>
      </c>
    </row>
    <row r="25" spans="1:31" ht="13.15" x14ac:dyDescent="0.4">
      <c r="A25" s="1">
        <f t="shared" si="0"/>
        <v>1991</v>
      </c>
      <c r="B25" s="8">
        <v>0.45773173929742117</v>
      </c>
      <c r="C25" s="38">
        <v>0.35574207457420015</v>
      </c>
      <c r="D25" s="37">
        <v>0.79621610406484222</v>
      </c>
      <c r="E25" s="38">
        <v>0.30361982788804298</v>
      </c>
      <c r="F25" s="2">
        <v>1.1940548553805499</v>
      </c>
      <c r="G25" s="38">
        <v>0.5489992961414959</v>
      </c>
      <c r="H25" s="37">
        <v>0.57625784208182773</v>
      </c>
      <c r="I25" s="37">
        <v>0.62114003999109102</v>
      </c>
      <c r="J25" s="37">
        <v>1.1482710515780625</v>
      </c>
      <c r="K25" s="2">
        <v>0.89136332282140407</v>
      </c>
      <c r="L25" s="2">
        <v>9.8359810498719931</v>
      </c>
      <c r="M25" s="2">
        <v>1.1818922288795557</v>
      </c>
      <c r="N25" s="8" t="s">
        <v>22</v>
      </c>
      <c r="O25" s="7" t="s">
        <v>22</v>
      </c>
      <c r="P25" s="2">
        <v>1.2388947066685554</v>
      </c>
      <c r="Q25" s="2">
        <v>2.4928366769836767</v>
      </c>
      <c r="R25" s="2">
        <v>0.37296129919723187</v>
      </c>
      <c r="S25" s="2">
        <v>0.81828514055455381</v>
      </c>
      <c r="T25" s="7" t="s">
        <v>22</v>
      </c>
      <c r="U25" s="2">
        <v>0.9308153159229805</v>
      </c>
      <c r="V25" s="2">
        <v>0.71077404698755542</v>
      </c>
      <c r="W25" s="39">
        <v>0.6990035152454821</v>
      </c>
      <c r="X25" s="37">
        <v>7.3877057500201015E-2</v>
      </c>
      <c r="Y25" s="8">
        <v>0.122536045875908</v>
      </c>
      <c r="Z25" s="7" t="s">
        <v>22</v>
      </c>
      <c r="AA25" s="2">
        <v>0.52535318175233348</v>
      </c>
      <c r="AB25" s="39">
        <v>0.32994949816736902</v>
      </c>
      <c r="AC25" s="2">
        <v>0.38299946313364791</v>
      </c>
      <c r="AD25" s="2">
        <v>0.6506202139053221</v>
      </c>
      <c r="AE25" s="7" t="s">
        <v>22</v>
      </c>
    </row>
    <row r="26" spans="1:31" ht="13.15" x14ac:dyDescent="0.4">
      <c r="A26" s="1">
        <f t="shared" si="0"/>
        <v>1992</v>
      </c>
      <c r="B26" s="8">
        <v>0.97750169973422341</v>
      </c>
      <c r="C26" s="38">
        <v>0.30440333074863107</v>
      </c>
      <c r="D26" s="37">
        <v>0.79670012218915576</v>
      </c>
      <c r="E26" s="38">
        <v>0.33679662225273282</v>
      </c>
      <c r="F26" s="2">
        <v>1.1602534323225566</v>
      </c>
      <c r="G26" s="38">
        <v>0.47881025021819718</v>
      </c>
      <c r="H26" s="37">
        <v>0.47055153194812355</v>
      </c>
      <c r="I26" s="37">
        <v>0.54672313459511257</v>
      </c>
      <c r="J26" s="37">
        <v>1.0182729438508844</v>
      </c>
      <c r="K26" s="2">
        <v>0.7495470128292121</v>
      </c>
      <c r="L26" s="2">
        <v>7.3511176974892836</v>
      </c>
      <c r="M26" s="2">
        <v>1.1989617304891369</v>
      </c>
      <c r="N26" s="8" t="s">
        <v>22</v>
      </c>
      <c r="O26" s="7" t="s">
        <v>22</v>
      </c>
      <c r="P26" s="2">
        <v>1.3109309150678077</v>
      </c>
      <c r="Q26" s="2">
        <v>1.5576974108482193</v>
      </c>
      <c r="R26" s="2">
        <v>0.31726024312309631</v>
      </c>
      <c r="S26" s="2">
        <v>0.8053132787335775</v>
      </c>
      <c r="T26" s="7" t="s">
        <v>22</v>
      </c>
      <c r="U26" s="2">
        <v>0.58239606473279038</v>
      </c>
      <c r="V26" s="2">
        <v>0.61245289853750606</v>
      </c>
      <c r="W26" s="39">
        <v>0.57512819764729473</v>
      </c>
      <c r="X26" s="37">
        <v>0.16549274062767891</v>
      </c>
      <c r="Y26" s="8">
        <v>0.18660515234469871</v>
      </c>
      <c r="Z26" s="7" t="s">
        <v>22</v>
      </c>
      <c r="AA26" s="2">
        <v>0.50635391438079491</v>
      </c>
      <c r="AB26" s="39">
        <v>0.34477937796858948</v>
      </c>
      <c r="AC26" s="2">
        <v>0.35847780969625836</v>
      </c>
      <c r="AD26" s="2">
        <v>0.64210306216798763</v>
      </c>
      <c r="AE26" s="7" t="s">
        <v>22</v>
      </c>
    </row>
    <row r="27" spans="1:31" ht="13.15" x14ac:dyDescent="0.4">
      <c r="A27" s="1">
        <f t="shared" si="0"/>
        <v>1993</v>
      </c>
      <c r="B27" s="8">
        <v>0.64635905843701658</v>
      </c>
      <c r="C27" s="38">
        <v>0.27686295825522639</v>
      </c>
      <c r="D27" s="37">
        <v>0.77970951167272851</v>
      </c>
      <c r="E27" s="38">
        <v>0.33698303222576742</v>
      </c>
      <c r="F27" s="2">
        <v>1.1446984991518854</v>
      </c>
      <c r="G27" s="38">
        <v>0.46750450521547648</v>
      </c>
      <c r="H27" s="37">
        <v>0.41099706505255451</v>
      </c>
      <c r="I27" s="37">
        <v>0.54465316040042522</v>
      </c>
      <c r="J27" s="37">
        <v>1.0443037093701357</v>
      </c>
      <c r="K27" s="2">
        <v>0.65560414944984202</v>
      </c>
      <c r="L27" s="2">
        <v>5.3976783577105456</v>
      </c>
      <c r="M27" s="2">
        <v>1.2796152365635567</v>
      </c>
      <c r="N27" s="2">
        <v>0.41797975569976931</v>
      </c>
      <c r="O27" s="7" t="s">
        <v>22</v>
      </c>
      <c r="P27" s="2">
        <v>0.93225664662768926</v>
      </c>
      <c r="Q27" s="2">
        <v>1.4232359889382933</v>
      </c>
      <c r="R27" s="2">
        <v>0.3362368496462208</v>
      </c>
      <c r="S27" s="2">
        <v>0.83846287296043265</v>
      </c>
      <c r="T27" s="7" t="s">
        <v>22</v>
      </c>
      <c r="U27" s="2">
        <v>0.70250895904218136</v>
      </c>
      <c r="V27" s="2">
        <v>0.64960044235364356</v>
      </c>
      <c r="W27" s="39">
        <v>0.52622018075022592</v>
      </c>
      <c r="X27" s="37">
        <v>0.16084657266726282</v>
      </c>
      <c r="Y27" s="8">
        <v>0.29288682616954276</v>
      </c>
      <c r="Z27" s="7" t="s">
        <v>22</v>
      </c>
      <c r="AA27" s="2">
        <v>0.52936183583259089</v>
      </c>
      <c r="AB27" s="39">
        <v>0.33787490571534529</v>
      </c>
      <c r="AC27" s="2">
        <v>0.34882413866881051</v>
      </c>
      <c r="AD27" s="2">
        <v>0.64428106288993203</v>
      </c>
      <c r="AE27" s="7" t="s">
        <v>22</v>
      </c>
    </row>
    <row r="28" spans="1:31" ht="13.15" x14ac:dyDescent="0.4">
      <c r="A28" s="1">
        <f t="shared" si="0"/>
        <v>1994</v>
      </c>
      <c r="B28" s="8">
        <v>0.45199703430174504</v>
      </c>
      <c r="C28" s="38">
        <v>0.29580962821481654</v>
      </c>
      <c r="D28" s="37">
        <v>0.84174165397668776</v>
      </c>
      <c r="E28" s="38">
        <v>0.28365944417095512</v>
      </c>
      <c r="F28" s="2">
        <v>1.016920149674426</v>
      </c>
      <c r="G28" s="38">
        <v>0.45806732168172093</v>
      </c>
      <c r="H28" s="37">
        <v>0.37529761571174991</v>
      </c>
      <c r="I28" s="37">
        <v>0.43708433187216594</v>
      </c>
      <c r="J28" s="37">
        <v>0.97621769010913451</v>
      </c>
      <c r="K28" s="2">
        <v>0.6253613647620635</v>
      </c>
      <c r="L28" s="2">
        <v>4.4836106040940109</v>
      </c>
      <c r="M28" s="2">
        <v>1.4502120436491432</v>
      </c>
      <c r="N28" s="2">
        <v>0.34431045547050054</v>
      </c>
      <c r="O28" s="7" t="s">
        <v>22</v>
      </c>
      <c r="P28" s="2">
        <v>0.98038989726839809</v>
      </c>
      <c r="Q28" s="2">
        <v>1.2885421800821317</v>
      </c>
      <c r="R28" s="2">
        <v>0.34381011449568877</v>
      </c>
      <c r="S28" s="2">
        <v>0.75933155049438406</v>
      </c>
      <c r="T28" s="7" t="s">
        <v>22</v>
      </c>
      <c r="U28" s="2">
        <v>0.6127881096607587</v>
      </c>
      <c r="V28" s="2">
        <v>0.59960096699169341</v>
      </c>
      <c r="W28" s="39">
        <v>0.43192282543298732</v>
      </c>
      <c r="X28" s="37">
        <v>0.18648726656942244</v>
      </c>
      <c r="Y28" s="8">
        <v>0.3810175223859395</v>
      </c>
      <c r="Z28" s="7" t="s">
        <v>22</v>
      </c>
      <c r="AA28" s="2">
        <v>0.55410745429826935</v>
      </c>
      <c r="AB28" s="39">
        <v>0.49696288845860226</v>
      </c>
      <c r="AC28" s="2">
        <v>0.31575615644797639</v>
      </c>
      <c r="AD28" s="2">
        <v>0.65179126168576385</v>
      </c>
      <c r="AE28" s="7" t="s">
        <v>22</v>
      </c>
    </row>
    <row r="29" spans="1:31" ht="13.15" x14ac:dyDescent="0.4">
      <c r="A29" s="1">
        <f t="shared" si="0"/>
        <v>1995</v>
      </c>
      <c r="B29" s="8">
        <v>0.17988410733843915</v>
      </c>
      <c r="C29" s="38">
        <v>0.38954250084362957</v>
      </c>
      <c r="D29" s="37">
        <v>0.81555762847481794</v>
      </c>
      <c r="E29" s="38">
        <v>0.23157423855510159</v>
      </c>
      <c r="F29" s="2">
        <v>0.80913983335940565</v>
      </c>
      <c r="G29" s="38">
        <v>0.35258865388818245</v>
      </c>
      <c r="H29" s="37">
        <v>0.33085432312953483</v>
      </c>
      <c r="I29" s="37">
        <v>0.39814828650246736</v>
      </c>
      <c r="J29" s="37">
        <v>0.82248042853934944</v>
      </c>
      <c r="K29" s="2">
        <v>0.55284752373720436</v>
      </c>
      <c r="L29" s="2">
        <v>3.8940649286041529</v>
      </c>
      <c r="M29" s="2">
        <v>1.2956985216205867</v>
      </c>
      <c r="N29" s="2">
        <v>0.25175481965643098</v>
      </c>
      <c r="O29" s="7" t="s">
        <v>22</v>
      </c>
      <c r="P29" s="2">
        <v>0.94064183501066323</v>
      </c>
      <c r="Q29" s="2">
        <v>1.234297097500725</v>
      </c>
      <c r="R29" s="2">
        <v>0.61153419811759735</v>
      </c>
      <c r="S29" s="2">
        <v>0.71570979603891771</v>
      </c>
      <c r="T29" s="7" t="s">
        <v>22</v>
      </c>
      <c r="U29" s="2">
        <v>0.59462010646770125</v>
      </c>
      <c r="V29" s="2">
        <v>0.49667180530577304</v>
      </c>
      <c r="W29" s="39">
        <v>0.34838169828661358</v>
      </c>
      <c r="X29" s="37">
        <v>0.19119396136437675</v>
      </c>
      <c r="Y29" s="8">
        <v>0.3667734749826958</v>
      </c>
      <c r="Z29" s="7" t="s">
        <v>22</v>
      </c>
      <c r="AA29" s="2">
        <v>0.56456187311530626</v>
      </c>
      <c r="AB29" s="39">
        <v>0.42543307392018942</v>
      </c>
      <c r="AC29" s="2">
        <v>0.29445246653751433</v>
      </c>
      <c r="AD29" s="2">
        <v>0.47103816028852175</v>
      </c>
      <c r="AE29" s="7" t="s">
        <v>22</v>
      </c>
    </row>
    <row r="30" spans="1:31" ht="13.15" x14ac:dyDescent="0.4">
      <c r="A30" s="1">
        <f t="shared" si="0"/>
        <v>1996</v>
      </c>
      <c r="B30" s="8">
        <v>0.17825136769235189</v>
      </c>
      <c r="C30" s="38">
        <v>0.41741009322665124</v>
      </c>
      <c r="D30" s="37">
        <v>0.72237419573119976</v>
      </c>
      <c r="E30" s="38">
        <v>0.23771474162270428</v>
      </c>
      <c r="F30" s="2">
        <v>1.0565308300634888</v>
      </c>
      <c r="G30" s="38">
        <v>0.34976011269305335</v>
      </c>
      <c r="H30" s="37">
        <v>0.29941402966917485</v>
      </c>
      <c r="I30" s="37">
        <v>0.34389986052717414</v>
      </c>
      <c r="J30" s="37">
        <v>0.81409365943768908</v>
      </c>
      <c r="K30" s="2">
        <v>0.45997147049145648</v>
      </c>
      <c r="L30" s="2">
        <v>2.5394303796597795</v>
      </c>
      <c r="M30" s="2">
        <v>1.2336213111875334</v>
      </c>
      <c r="N30" s="2">
        <v>0.16010504092637728</v>
      </c>
      <c r="O30" s="7" t="s">
        <v>22</v>
      </c>
      <c r="P30" s="2">
        <v>0.89442683577108983</v>
      </c>
      <c r="Q30" s="2">
        <v>1.1943367003976979</v>
      </c>
      <c r="R30" s="2">
        <v>0.49464975373965098</v>
      </c>
      <c r="S30" s="2">
        <v>0.61956525015558495</v>
      </c>
      <c r="T30" s="7" t="s">
        <v>22</v>
      </c>
      <c r="U30" s="2">
        <v>0.53301769157030188</v>
      </c>
      <c r="V30" s="2">
        <v>0.46541497040029828</v>
      </c>
      <c r="W30" s="39">
        <v>0.30226263062814041</v>
      </c>
      <c r="X30" s="37">
        <v>0.23629268838034659</v>
      </c>
      <c r="Y30" s="8">
        <v>0.30822344551003783</v>
      </c>
      <c r="Z30" s="7" t="s">
        <v>22</v>
      </c>
      <c r="AA30" s="2">
        <v>0.42860106635779027</v>
      </c>
      <c r="AB30" s="39">
        <v>0.44656246013957662</v>
      </c>
      <c r="AC30" s="2">
        <v>0.2951478451884153</v>
      </c>
      <c r="AD30" s="2">
        <v>0.50182646341758108</v>
      </c>
      <c r="AE30" s="7" t="s">
        <v>22</v>
      </c>
    </row>
    <row r="31" spans="1:31" ht="13.15" x14ac:dyDescent="0.4">
      <c r="A31" s="1">
        <f t="shared" si="0"/>
        <v>1997</v>
      </c>
      <c r="B31" s="8">
        <v>0.21961343694863336</v>
      </c>
      <c r="C31" s="38">
        <v>0.44752237362628328</v>
      </c>
      <c r="D31" s="37">
        <v>0.67952324238549422</v>
      </c>
      <c r="E31" s="38">
        <v>0.25023386983437723</v>
      </c>
      <c r="F31" s="2">
        <v>0.99212744357302607</v>
      </c>
      <c r="G31" s="38">
        <v>0.31440151094443286</v>
      </c>
      <c r="H31" s="37">
        <v>0.27629813474713599</v>
      </c>
      <c r="I31" s="37">
        <v>0.29738650505730951</v>
      </c>
      <c r="J31" s="37">
        <v>0.81761055159813067</v>
      </c>
      <c r="K31" s="2">
        <v>0.39083535797999641</v>
      </c>
      <c r="L31" s="2">
        <v>2.4221273926999172</v>
      </c>
      <c r="M31" s="2">
        <v>1.0762338776441209</v>
      </c>
      <c r="N31" s="2">
        <v>0.11937396491177572</v>
      </c>
      <c r="O31" s="7" t="s">
        <v>22</v>
      </c>
      <c r="P31" s="2">
        <v>0.56882741091104705</v>
      </c>
      <c r="Q31" s="2">
        <v>1.14008140512315</v>
      </c>
      <c r="R31" s="2">
        <v>0.38296142713547993</v>
      </c>
      <c r="S31" s="2">
        <v>0.62641598895890227</v>
      </c>
      <c r="T31" s="7" t="s">
        <v>22</v>
      </c>
      <c r="U31" s="2">
        <v>0.50585243522831824</v>
      </c>
      <c r="V31" s="2">
        <v>0.53364469811600257</v>
      </c>
      <c r="W31" s="39">
        <v>0.28061362828527897</v>
      </c>
      <c r="X31" s="37">
        <v>0.27032414280715639</v>
      </c>
      <c r="Y31" s="8">
        <v>0.30495799187302958</v>
      </c>
      <c r="Z31" s="7" t="s">
        <v>22</v>
      </c>
      <c r="AA31" s="2">
        <v>0.39755673467017072</v>
      </c>
      <c r="AB31" s="39">
        <v>0.44498909610484794</v>
      </c>
      <c r="AC31" s="2">
        <v>0.3174783251171861</v>
      </c>
      <c r="AD31" s="2">
        <v>0.41481619691883342</v>
      </c>
      <c r="AE31" s="7" t="s">
        <v>22</v>
      </c>
    </row>
    <row r="32" spans="1:31" ht="13.15" x14ac:dyDescent="0.4">
      <c r="A32" s="1">
        <f t="shared" si="0"/>
        <v>1998</v>
      </c>
      <c r="B32" s="8">
        <v>0.20038832797070896</v>
      </c>
      <c r="C32" s="38">
        <v>0.48502701777137774</v>
      </c>
      <c r="D32" s="37">
        <v>0.68011575394498325</v>
      </c>
      <c r="E32" s="38">
        <v>0.31393862110913107</v>
      </c>
      <c r="F32" s="2">
        <v>0.81357294547641312</v>
      </c>
      <c r="G32" s="38">
        <v>0.42499070349854207</v>
      </c>
      <c r="H32" s="37">
        <v>0.28943145775814055</v>
      </c>
      <c r="I32" s="37">
        <v>0.29760785916420651</v>
      </c>
      <c r="J32" s="37">
        <v>0.84561272907498353</v>
      </c>
      <c r="K32" s="2">
        <v>0.38451030136832254</v>
      </c>
      <c r="L32" s="2">
        <v>2.2916433542352013</v>
      </c>
      <c r="M32" s="2">
        <v>1.0100014842905825</v>
      </c>
      <c r="N32" s="2">
        <v>0.13761177932603286</v>
      </c>
      <c r="O32" s="7" t="s">
        <v>22</v>
      </c>
      <c r="P32" s="2">
        <v>0.57737247263154534</v>
      </c>
      <c r="Q32" s="2">
        <v>1.0762522941500523</v>
      </c>
      <c r="R32" s="2">
        <v>0.40036993273957577</v>
      </c>
      <c r="S32" s="2">
        <v>0.59263212854350245</v>
      </c>
      <c r="T32" s="7" t="s">
        <v>22</v>
      </c>
      <c r="U32" s="2">
        <v>0.53832321010020556</v>
      </c>
      <c r="V32" s="2">
        <v>0.70108266760845472</v>
      </c>
      <c r="W32" s="39">
        <v>0.35024109416176535</v>
      </c>
      <c r="X32" s="37">
        <v>0.23518507949160664</v>
      </c>
      <c r="Y32" s="8">
        <v>0.58497773525465002</v>
      </c>
      <c r="Z32" s="7" t="s">
        <v>22</v>
      </c>
      <c r="AA32" s="2">
        <v>0.37598717586705588</v>
      </c>
      <c r="AB32" s="39">
        <v>0.47171762339985501</v>
      </c>
      <c r="AC32" s="2">
        <v>0.34863726405513734</v>
      </c>
      <c r="AD32" s="2">
        <v>0.40713462929371486</v>
      </c>
      <c r="AE32" s="7" t="s">
        <v>22</v>
      </c>
    </row>
    <row r="33" spans="1:31" ht="13.15" x14ac:dyDescent="0.4">
      <c r="A33" s="1">
        <f t="shared" si="0"/>
        <v>1999</v>
      </c>
      <c r="B33" s="8">
        <v>0.1886343912582337</v>
      </c>
      <c r="C33" s="38">
        <v>0.52628184364766184</v>
      </c>
      <c r="D33" s="37">
        <v>0.68801360572463355</v>
      </c>
      <c r="E33" s="38">
        <v>0.47754757510291623</v>
      </c>
      <c r="F33" s="2">
        <v>0.80480846164780417</v>
      </c>
      <c r="G33" s="38">
        <v>0.52053079089793663</v>
      </c>
      <c r="H33" s="37">
        <v>0.30378481283966485</v>
      </c>
      <c r="I33" s="37">
        <v>0.2906191472619481</v>
      </c>
      <c r="J33" s="37">
        <v>0.89184968484550642</v>
      </c>
      <c r="K33" s="2">
        <v>0.34147241940969542</v>
      </c>
      <c r="L33" s="2">
        <v>2.4367718810556429</v>
      </c>
      <c r="M33" s="2">
        <v>1.0301342705954311</v>
      </c>
      <c r="N33" s="2">
        <v>0.10425377368097939</v>
      </c>
      <c r="O33" s="7" t="s">
        <v>22</v>
      </c>
      <c r="P33" s="2">
        <v>0.57326096807945415</v>
      </c>
      <c r="Q33" s="2">
        <v>1.1251756353893696</v>
      </c>
      <c r="R33" s="2">
        <v>0.35960238942290151</v>
      </c>
      <c r="S33" s="2">
        <v>0.56214002039714439</v>
      </c>
      <c r="T33" s="7" t="s">
        <v>22</v>
      </c>
      <c r="U33" s="2">
        <v>0.57773655899537069</v>
      </c>
      <c r="V33" s="2">
        <v>0.65674886860793158</v>
      </c>
      <c r="W33" s="39">
        <v>0.39045011774209237</v>
      </c>
      <c r="X33" s="37">
        <v>0.2554517103663923</v>
      </c>
      <c r="Y33" s="8">
        <v>0.96162716118413982</v>
      </c>
      <c r="Z33" s="7" t="s">
        <v>22</v>
      </c>
      <c r="AA33" s="2">
        <v>0.39014827596025908</v>
      </c>
      <c r="AB33" s="39">
        <v>0.52044081024070976</v>
      </c>
      <c r="AC33" s="2">
        <v>0.36842108175170835</v>
      </c>
      <c r="AD33" s="2">
        <v>0.37519295437380012</v>
      </c>
      <c r="AE33" s="7" t="s">
        <v>22</v>
      </c>
    </row>
    <row r="34" spans="1:31" ht="13.15" x14ac:dyDescent="0.4">
      <c r="A34" s="1">
        <f t="shared" si="0"/>
        <v>2000</v>
      </c>
      <c r="B34" s="8">
        <v>0.20318359544600392</v>
      </c>
      <c r="C34" s="38">
        <v>0.52630023124660796</v>
      </c>
      <c r="D34" s="37">
        <v>0.71521341678872974</v>
      </c>
      <c r="E34" s="38">
        <v>0.41762974465148378</v>
      </c>
      <c r="F34" s="2">
        <v>0.85884364169244931</v>
      </c>
      <c r="G34" s="38">
        <v>0.54266201715603057</v>
      </c>
      <c r="H34" s="37">
        <v>0.30536663569681022</v>
      </c>
      <c r="I34" s="37">
        <v>0.24682635735176639</v>
      </c>
      <c r="J34" s="37">
        <v>1.0727688197412486</v>
      </c>
      <c r="K34" s="2">
        <v>0.29056127477534721</v>
      </c>
      <c r="L34" s="2">
        <v>2.2052048083594094</v>
      </c>
      <c r="M34" s="2">
        <v>0.94698522112207428</v>
      </c>
      <c r="N34" s="2">
        <v>7.5538650267701887E-2</v>
      </c>
      <c r="O34" s="7" t="s">
        <v>22</v>
      </c>
      <c r="P34" s="2">
        <v>0.61296568929285644</v>
      </c>
      <c r="Q34" s="2">
        <v>0.98950813323530185</v>
      </c>
      <c r="R34" s="2">
        <v>0.26848354157929749</v>
      </c>
      <c r="S34" s="2">
        <v>0.55286742082932649</v>
      </c>
      <c r="T34" s="7" t="s">
        <v>22</v>
      </c>
      <c r="U34" s="2">
        <v>0.55002562924975007</v>
      </c>
      <c r="V34" s="2">
        <v>0.63117889650998382</v>
      </c>
      <c r="W34" s="39">
        <v>0.40300603494856396</v>
      </c>
      <c r="X34" s="37">
        <v>0.27707490921379152</v>
      </c>
      <c r="Y34" s="8">
        <v>0.6680517106137146</v>
      </c>
      <c r="Z34" s="7" t="s">
        <v>22</v>
      </c>
      <c r="AA34" s="2">
        <v>0.36812577045094774</v>
      </c>
      <c r="AB34" s="39">
        <v>0.5765999328536271</v>
      </c>
      <c r="AC34" s="2">
        <v>0.42287319948762603</v>
      </c>
      <c r="AD34" s="2">
        <v>0.32011089605240645</v>
      </c>
      <c r="AE34" s="7" t="s">
        <v>22</v>
      </c>
    </row>
    <row r="35" spans="1:31" ht="13.15" x14ac:dyDescent="0.4">
      <c r="A35" s="1">
        <f t="shared" si="0"/>
        <v>2001</v>
      </c>
      <c r="C35" s="2">
        <v>0.57365569713480391</v>
      </c>
      <c r="J35" s="2">
        <v>0.70841395969691734</v>
      </c>
      <c r="AC35" s="2">
        <v>0.44653361432443184</v>
      </c>
    </row>
    <row r="36" spans="1:31" ht="13.15" x14ac:dyDescent="0.4">
      <c r="A36" s="1">
        <f t="shared" si="0"/>
        <v>2002</v>
      </c>
      <c r="C36" s="2">
        <v>1.540219950032282</v>
      </c>
      <c r="H36" s="9"/>
      <c r="I36" s="9"/>
      <c r="J36" s="2">
        <v>0.69286390587684277</v>
      </c>
      <c r="AC36" s="2">
        <v>0.74699098070781089</v>
      </c>
    </row>
    <row r="37" spans="1:31" ht="13.15" x14ac:dyDescent="0.4">
      <c r="A37" s="1">
        <f t="shared" si="0"/>
        <v>2003</v>
      </c>
      <c r="C37" s="2">
        <v>1.3247228436176011</v>
      </c>
      <c r="H37" s="9"/>
      <c r="I37" s="9"/>
      <c r="J37" s="2">
        <v>0.61976466458393364</v>
      </c>
      <c r="AC37" s="2">
        <v>0.95342578287392576</v>
      </c>
    </row>
    <row r="38" spans="1:31" ht="13.15" x14ac:dyDescent="0.4">
      <c r="A38" s="1">
        <f t="shared" si="0"/>
        <v>2004</v>
      </c>
      <c r="C38" s="2">
        <v>1.1435665895499159</v>
      </c>
      <c r="H38" s="9"/>
      <c r="I38" s="9"/>
      <c r="J38" s="2">
        <v>0.5707542565398086</v>
      </c>
      <c r="AC38" s="2">
        <v>0.9002354727548576</v>
      </c>
    </row>
    <row r="39" spans="1:31" ht="13.15" x14ac:dyDescent="0.4">
      <c r="A39" s="1">
        <f t="shared" si="0"/>
        <v>2005</v>
      </c>
      <c r="C39" s="2">
        <v>0.72012898502234179</v>
      </c>
      <c r="H39" s="9"/>
      <c r="I39" s="9"/>
      <c r="J39" s="2">
        <v>0.49557498922357052</v>
      </c>
      <c r="AC39" s="2">
        <v>0.66287891191562864</v>
      </c>
    </row>
    <row r="40" spans="1:31" ht="13.15" x14ac:dyDescent="0.4">
      <c r="A40" s="1">
        <f t="shared" si="0"/>
        <v>2006</v>
      </c>
      <c r="C40" s="2">
        <v>0.56687374354187015</v>
      </c>
      <c r="H40" s="9"/>
      <c r="I40" s="9"/>
      <c r="J40" s="2">
        <v>0.43632179273114197</v>
      </c>
      <c r="AC40" s="2">
        <v>0.53401294727834758</v>
      </c>
    </row>
    <row r="41" spans="1:31" ht="13.15" x14ac:dyDescent="0.4">
      <c r="A41" s="1">
        <f t="shared" si="0"/>
        <v>2007</v>
      </c>
      <c r="C41" s="2">
        <v>0.47128492525162641</v>
      </c>
      <c r="J41" s="2">
        <v>0.41021455576508792</v>
      </c>
      <c r="AC41" s="2">
        <v>0.52501685098533901</v>
      </c>
    </row>
    <row r="42" spans="1:31" ht="13.15" x14ac:dyDescent="0.4">
      <c r="A42" s="1">
        <f t="shared" si="0"/>
        <v>2008</v>
      </c>
      <c r="C42" s="2">
        <v>0.38150661528901253</v>
      </c>
      <c r="J42" s="2">
        <v>0.29988072943972294</v>
      </c>
      <c r="AC42" s="2">
        <v>0.39114313072030193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ColWidth="8.86328125" defaultRowHeight="12.75" x14ac:dyDescent="0.35"/>
  <cols>
    <col min="31" max="31" width="12.73046875" customWidth="1"/>
  </cols>
  <sheetData>
    <row r="1" spans="1:36" ht="13.15" x14ac:dyDescent="0.4">
      <c r="A1" s="41"/>
      <c r="B1" s="10" t="s">
        <v>58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6" ht="13.15" x14ac:dyDescent="0.4">
      <c r="A2" s="41"/>
      <c r="B2" s="10" t="s">
        <v>57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6" ht="39.75" thickBot="1" x14ac:dyDescent="0.4">
      <c r="A3" s="42"/>
      <c r="B3" s="40" t="s">
        <v>26</v>
      </c>
      <c r="C3" s="40" t="s">
        <v>7</v>
      </c>
      <c r="D3" s="40" t="s">
        <v>8</v>
      </c>
      <c r="E3" s="40" t="s">
        <v>9</v>
      </c>
      <c r="F3" s="40" t="s">
        <v>3</v>
      </c>
      <c r="G3" s="40" t="s">
        <v>10</v>
      </c>
      <c r="H3" s="40" t="s">
        <v>11</v>
      </c>
      <c r="I3" s="40" t="s">
        <v>12</v>
      </c>
      <c r="J3" s="40" t="s">
        <v>13</v>
      </c>
      <c r="K3" s="40" t="s">
        <v>0</v>
      </c>
      <c r="L3" s="40" t="s">
        <v>27</v>
      </c>
      <c r="M3" s="40" t="s">
        <v>14</v>
      </c>
      <c r="N3" s="40" t="s">
        <v>28</v>
      </c>
      <c r="O3" s="40" t="s">
        <v>29</v>
      </c>
      <c r="P3" s="40" t="s">
        <v>24</v>
      </c>
      <c r="Q3" s="40" t="s">
        <v>25</v>
      </c>
      <c r="R3" s="40" t="s">
        <v>15</v>
      </c>
      <c r="S3" s="40" t="s">
        <v>1</v>
      </c>
      <c r="T3" s="40" t="s">
        <v>16</v>
      </c>
      <c r="U3" s="40" t="s">
        <v>17</v>
      </c>
      <c r="V3" s="40" t="s">
        <v>2</v>
      </c>
      <c r="W3" s="40" t="s">
        <v>4</v>
      </c>
      <c r="X3" s="40" t="s">
        <v>5</v>
      </c>
      <c r="Y3" s="40" t="s">
        <v>38</v>
      </c>
      <c r="Z3" s="40" t="s">
        <v>23</v>
      </c>
      <c r="AA3" s="40" t="s">
        <v>39</v>
      </c>
      <c r="AB3" s="40" t="s">
        <v>6</v>
      </c>
      <c r="AC3" s="40" t="s">
        <v>18</v>
      </c>
      <c r="AD3" s="40" t="s">
        <v>19</v>
      </c>
      <c r="AE3" s="40" t="s">
        <v>40</v>
      </c>
    </row>
    <row r="4" spans="1:36" ht="13.5" thickTop="1" x14ac:dyDescent="0.4">
      <c r="A4" s="1">
        <v>1970</v>
      </c>
      <c r="B4" s="43" t="s">
        <v>22</v>
      </c>
      <c r="C4" s="43" t="s">
        <v>22</v>
      </c>
      <c r="D4" s="43" t="s">
        <v>22</v>
      </c>
      <c r="E4" s="47" t="s">
        <v>22</v>
      </c>
      <c r="F4" s="7" t="s">
        <v>22</v>
      </c>
      <c r="G4" s="47" t="s">
        <v>22</v>
      </c>
      <c r="H4" s="7" t="s">
        <v>22</v>
      </c>
      <c r="I4" s="2">
        <v>124.5768688293371</v>
      </c>
      <c r="J4" s="7" t="s">
        <v>22</v>
      </c>
      <c r="K4" s="2">
        <v>176.82141537148453</v>
      </c>
      <c r="L4" s="7" t="s">
        <v>22</v>
      </c>
      <c r="M4" s="7" t="s">
        <v>22</v>
      </c>
      <c r="N4" s="7" t="s">
        <v>22</v>
      </c>
      <c r="O4" s="7" t="s">
        <v>22</v>
      </c>
      <c r="P4" s="7" t="s">
        <v>22</v>
      </c>
      <c r="Q4" s="7" t="s">
        <v>22</v>
      </c>
      <c r="R4" s="7" t="s">
        <v>22</v>
      </c>
      <c r="S4" s="7" t="s">
        <v>22</v>
      </c>
      <c r="T4" s="7" t="s">
        <v>22</v>
      </c>
      <c r="U4" s="7" t="s">
        <v>22</v>
      </c>
      <c r="V4" s="7" t="s">
        <v>22</v>
      </c>
      <c r="W4" s="7" t="s">
        <v>22</v>
      </c>
      <c r="X4" s="7" t="s">
        <v>22</v>
      </c>
      <c r="Y4" s="7" t="s">
        <v>22</v>
      </c>
      <c r="Z4" s="7" t="s">
        <v>22</v>
      </c>
      <c r="AA4" s="7" t="s">
        <v>22</v>
      </c>
      <c r="AB4" s="8" t="s">
        <v>22</v>
      </c>
      <c r="AC4" s="7" t="s">
        <v>22</v>
      </c>
      <c r="AD4" s="8">
        <v>50.201203534372411</v>
      </c>
      <c r="AE4" s="7" t="s">
        <v>22</v>
      </c>
      <c r="AF4" s="1"/>
      <c r="AG4" s="1"/>
      <c r="AH4" s="1"/>
      <c r="AI4" s="1"/>
      <c r="AJ4" s="1"/>
    </row>
    <row r="5" spans="1:36" ht="13.15" x14ac:dyDescent="0.4">
      <c r="A5" s="1">
        <f>A4+1</f>
        <v>1971</v>
      </c>
      <c r="B5" s="43" t="s">
        <v>22</v>
      </c>
      <c r="C5" s="43" t="s">
        <v>22</v>
      </c>
      <c r="D5" s="43" t="s">
        <v>22</v>
      </c>
      <c r="E5" s="47" t="s">
        <v>22</v>
      </c>
      <c r="F5" s="7" t="s">
        <v>22</v>
      </c>
      <c r="G5" s="47" t="s">
        <v>22</v>
      </c>
      <c r="H5" s="7" t="s">
        <v>22</v>
      </c>
      <c r="I5" s="2">
        <v>128.02090137165251</v>
      </c>
      <c r="J5" s="7" t="s">
        <v>22</v>
      </c>
      <c r="K5" s="2">
        <v>191.19892367865415</v>
      </c>
      <c r="L5" s="7" t="s">
        <v>22</v>
      </c>
      <c r="M5" s="7" t="s">
        <v>22</v>
      </c>
      <c r="N5" s="7" t="s">
        <v>22</v>
      </c>
      <c r="O5" s="7" t="s">
        <v>22</v>
      </c>
      <c r="P5" s="7" t="s">
        <v>22</v>
      </c>
      <c r="Q5" s="7" t="s">
        <v>22</v>
      </c>
      <c r="R5" s="7" t="s">
        <v>22</v>
      </c>
      <c r="S5" s="7" t="s">
        <v>22</v>
      </c>
      <c r="T5" s="7" t="s">
        <v>22</v>
      </c>
      <c r="U5" s="7" t="s">
        <v>22</v>
      </c>
      <c r="V5" s="7" t="s">
        <v>22</v>
      </c>
      <c r="W5" s="7" t="s">
        <v>22</v>
      </c>
      <c r="X5" s="43">
        <v>0.49538200528593762</v>
      </c>
      <c r="Y5" s="7" t="s">
        <v>22</v>
      </c>
      <c r="Z5" s="7" t="s">
        <v>22</v>
      </c>
      <c r="AA5" s="7" t="s">
        <v>22</v>
      </c>
      <c r="AB5" s="43" t="s">
        <v>22</v>
      </c>
      <c r="AC5" s="7" t="s">
        <v>22</v>
      </c>
      <c r="AD5" s="8">
        <v>57.768790986162735</v>
      </c>
      <c r="AE5" s="7" t="s">
        <v>22</v>
      </c>
      <c r="AF5" s="1"/>
      <c r="AG5" s="1"/>
      <c r="AH5" s="1"/>
      <c r="AI5" s="1"/>
      <c r="AJ5" s="1"/>
    </row>
    <row r="6" spans="1:36" ht="13.15" x14ac:dyDescent="0.4">
      <c r="A6" s="1">
        <f t="shared" ref="A6:A42" si="0">A5+1</f>
        <v>1972</v>
      </c>
      <c r="B6" s="43" t="s">
        <v>22</v>
      </c>
      <c r="C6" s="43" t="s">
        <v>22</v>
      </c>
      <c r="D6" s="43" t="s">
        <v>22</v>
      </c>
      <c r="E6" s="47" t="s">
        <v>22</v>
      </c>
      <c r="F6" s="7" t="s">
        <v>22</v>
      </c>
      <c r="G6" s="47" t="s">
        <v>22</v>
      </c>
      <c r="H6" s="7" t="s">
        <v>22</v>
      </c>
      <c r="I6" s="2">
        <v>99.931287219422813</v>
      </c>
      <c r="J6" s="7" t="s">
        <v>22</v>
      </c>
      <c r="K6" s="2">
        <v>171.71954205516172</v>
      </c>
      <c r="L6" s="7" t="s">
        <v>22</v>
      </c>
      <c r="M6" s="7" t="s">
        <v>22</v>
      </c>
      <c r="N6" s="7" t="s">
        <v>22</v>
      </c>
      <c r="O6" s="7" t="s">
        <v>22</v>
      </c>
      <c r="P6" s="7" t="s">
        <v>22</v>
      </c>
      <c r="Q6" s="7" t="s">
        <v>22</v>
      </c>
      <c r="R6" s="7" t="s">
        <v>22</v>
      </c>
      <c r="S6" s="7" t="s">
        <v>22</v>
      </c>
      <c r="T6" s="7" t="s">
        <v>22</v>
      </c>
      <c r="U6" s="7" t="s">
        <v>22</v>
      </c>
      <c r="V6" s="7" t="s">
        <v>22</v>
      </c>
      <c r="W6" s="7" t="s">
        <v>22</v>
      </c>
      <c r="X6" s="43">
        <v>1.0509776536312849</v>
      </c>
      <c r="Y6" s="7" t="s">
        <v>22</v>
      </c>
      <c r="Z6" s="7" t="s">
        <v>22</v>
      </c>
      <c r="AA6" s="7" t="s">
        <v>22</v>
      </c>
      <c r="AB6" s="43" t="s">
        <v>22</v>
      </c>
      <c r="AC6" s="7" t="s">
        <v>22</v>
      </c>
      <c r="AD6" s="8">
        <v>74.291989206955705</v>
      </c>
      <c r="AE6" s="7" t="s">
        <v>22</v>
      </c>
      <c r="AF6" s="1"/>
      <c r="AG6" s="1"/>
      <c r="AH6" s="1"/>
      <c r="AI6" s="1"/>
      <c r="AJ6" s="1"/>
    </row>
    <row r="7" spans="1:36" ht="13.15" x14ac:dyDescent="0.4">
      <c r="A7" s="1">
        <f t="shared" si="0"/>
        <v>1973</v>
      </c>
      <c r="B7" s="43" t="s">
        <v>22</v>
      </c>
      <c r="C7" s="43" t="s">
        <v>22</v>
      </c>
      <c r="D7" s="43" t="s">
        <v>22</v>
      </c>
      <c r="E7" s="47" t="s">
        <v>22</v>
      </c>
      <c r="F7" s="7" t="s">
        <v>22</v>
      </c>
      <c r="G7" s="47" t="s">
        <v>22</v>
      </c>
      <c r="H7" s="7" t="s">
        <v>22</v>
      </c>
      <c r="I7" s="2">
        <v>87.102146558105105</v>
      </c>
      <c r="J7" s="7" t="s">
        <v>22</v>
      </c>
      <c r="K7" s="2">
        <v>134.8747637080838</v>
      </c>
      <c r="L7" s="7" t="s">
        <v>22</v>
      </c>
      <c r="M7" s="7" t="s">
        <v>22</v>
      </c>
      <c r="N7" s="7" t="s">
        <v>22</v>
      </c>
      <c r="O7" s="7" t="s">
        <v>22</v>
      </c>
      <c r="P7" s="7" t="s">
        <v>22</v>
      </c>
      <c r="Q7" s="7" t="s">
        <v>22</v>
      </c>
      <c r="R7" s="7" t="s">
        <v>22</v>
      </c>
      <c r="S7" s="7" t="s">
        <v>22</v>
      </c>
      <c r="T7" s="7" t="s">
        <v>22</v>
      </c>
      <c r="U7" s="7" t="s">
        <v>22</v>
      </c>
      <c r="V7" s="7" t="s">
        <v>22</v>
      </c>
      <c r="W7" s="7" t="s">
        <v>22</v>
      </c>
      <c r="X7" s="43">
        <v>1.2832628903578276</v>
      </c>
      <c r="Y7" s="7" t="s">
        <v>22</v>
      </c>
      <c r="Z7" s="7" t="s">
        <v>22</v>
      </c>
      <c r="AA7" s="7" t="s">
        <v>22</v>
      </c>
      <c r="AB7" s="43" t="s">
        <v>22</v>
      </c>
      <c r="AC7" s="7" t="s">
        <v>22</v>
      </c>
      <c r="AD7" s="8">
        <v>53.184316991135383</v>
      </c>
      <c r="AE7" s="7" t="s">
        <v>22</v>
      </c>
      <c r="AF7" s="1"/>
      <c r="AG7" s="1"/>
      <c r="AH7" s="1"/>
      <c r="AI7" s="1"/>
      <c r="AJ7" s="1"/>
    </row>
    <row r="8" spans="1:36" ht="13.15" x14ac:dyDescent="0.4">
      <c r="A8" s="1">
        <f t="shared" si="0"/>
        <v>1974</v>
      </c>
      <c r="B8" s="43" t="s">
        <v>22</v>
      </c>
      <c r="C8" s="43" t="s">
        <v>22</v>
      </c>
      <c r="D8" s="43" t="s">
        <v>22</v>
      </c>
      <c r="E8" s="47" t="s">
        <v>22</v>
      </c>
      <c r="F8" s="7" t="s">
        <v>22</v>
      </c>
      <c r="G8" s="47" t="s">
        <v>22</v>
      </c>
      <c r="H8" s="7" t="s">
        <v>22</v>
      </c>
      <c r="I8" s="2">
        <v>75.800524934383205</v>
      </c>
      <c r="J8" s="7" t="s">
        <v>22</v>
      </c>
      <c r="K8" s="2">
        <v>82.932324927713168</v>
      </c>
      <c r="L8" s="7" t="s">
        <v>22</v>
      </c>
      <c r="M8" s="8">
        <v>77.76128266033254</v>
      </c>
      <c r="N8" s="7" t="s">
        <v>22</v>
      </c>
      <c r="O8" s="7" t="s">
        <v>22</v>
      </c>
      <c r="P8" s="7" t="s">
        <v>22</v>
      </c>
      <c r="Q8" s="7" t="s">
        <v>22</v>
      </c>
      <c r="R8" s="7" t="s">
        <v>22</v>
      </c>
      <c r="S8" s="7" t="s">
        <v>22</v>
      </c>
      <c r="T8" s="7" t="s">
        <v>22</v>
      </c>
      <c r="U8" s="7" t="s">
        <v>22</v>
      </c>
      <c r="V8" s="7" t="s">
        <v>22</v>
      </c>
      <c r="W8" s="7" t="s">
        <v>22</v>
      </c>
      <c r="X8" s="43">
        <v>1.5221907275882518</v>
      </c>
      <c r="Y8" s="7" t="s">
        <v>22</v>
      </c>
      <c r="Z8" s="7" t="s">
        <v>22</v>
      </c>
      <c r="AA8" s="7" t="s">
        <v>22</v>
      </c>
      <c r="AB8" s="43">
        <v>132.06386134549601</v>
      </c>
      <c r="AC8" s="7" t="s">
        <v>22</v>
      </c>
      <c r="AD8" s="8">
        <v>22.156879601520217</v>
      </c>
      <c r="AE8" s="7" t="s">
        <v>22</v>
      </c>
      <c r="AF8" s="1"/>
      <c r="AG8" s="1"/>
      <c r="AH8" s="1"/>
      <c r="AI8" s="1"/>
      <c r="AJ8" s="1"/>
    </row>
    <row r="9" spans="1:36" ht="13.15" x14ac:dyDescent="0.4">
      <c r="A9" s="1">
        <f t="shared" si="0"/>
        <v>1975</v>
      </c>
      <c r="B9" s="43" t="s">
        <v>22</v>
      </c>
      <c r="C9" s="43" t="s">
        <v>22</v>
      </c>
      <c r="D9" s="43" t="s">
        <v>22</v>
      </c>
      <c r="E9" s="47">
        <v>274.99143575840026</v>
      </c>
      <c r="F9" s="7" t="s">
        <v>22</v>
      </c>
      <c r="G9" s="47">
        <v>278.57221454940282</v>
      </c>
      <c r="H9" s="7" t="s">
        <v>22</v>
      </c>
      <c r="I9" s="2">
        <v>64.532208588957047</v>
      </c>
      <c r="J9" s="7" t="s">
        <v>22</v>
      </c>
      <c r="K9" s="2">
        <v>160.93062906952275</v>
      </c>
      <c r="L9" s="7" t="s">
        <v>22</v>
      </c>
      <c r="M9" s="8">
        <v>102.9499833182264</v>
      </c>
      <c r="N9" s="7" t="s">
        <v>22</v>
      </c>
      <c r="O9" s="7" t="s">
        <v>22</v>
      </c>
      <c r="P9" s="7" t="s">
        <v>22</v>
      </c>
      <c r="Q9" s="7" t="s">
        <v>22</v>
      </c>
      <c r="R9" s="7" t="s">
        <v>22</v>
      </c>
      <c r="S9" s="8">
        <v>92.650229071686965</v>
      </c>
      <c r="T9" s="7" t="s">
        <v>22</v>
      </c>
      <c r="U9" s="7" t="s">
        <v>22</v>
      </c>
      <c r="V9" s="7" t="s">
        <v>22</v>
      </c>
      <c r="W9" s="7" t="s">
        <v>22</v>
      </c>
      <c r="X9" s="43">
        <v>1.8588315304273337</v>
      </c>
      <c r="Y9" s="7" t="s">
        <v>22</v>
      </c>
      <c r="Z9" s="7" t="s">
        <v>22</v>
      </c>
      <c r="AA9" s="2">
        <v>11.146936488268409</v>
      </c>
      <c r="AB9" s="43">
        <v>144.61862802137668</v>
      </c>
      <c r="AC9" s="7" t="s">
        <v>22</v>
      </c>
      <c r="AD9" s="8">
        <v>22.03725667444137</v>
      </c>
      <c r="AE9" s="7" t="s">
        <v>22</v>
      </c>
      <c r="AF9" s="1"/>
      <c r="AG9" s="1"/>
      <c r="AH9" s="1"/>
      <c r="AI9" s="1"/>
      <c r="AJ9" s="1"/>
    </row>
    <row r="10" spans="1:36" ht="13.15" x14ac:dyDescent="0.4">
      <c r="A10" s="1">
        <f t="shared" si="0"/>
        <v>1976</v>
      </c>
      <c r="B10" s="43" t="s">
        <v>22</v>
      </c>
      <c r="C10" s="43">
        <v>186.50822575348101</v>
      </c>
      <c r="D10" s="43">
        <v>202.68783904432567</v>
      </c>
      <c r="E10" s="47">
        <v>295.50473723641619</v>
      </c>
      <c r="F10" s="7" t="s">
        <v>22</v>
      </c>
      <c r="G10" s="47">
        <v>212.47423505086641</v>
      </c>
      <c r="H10" s="7" t="s">
        <v>22</v>
      </c>
      <c r="I10" s="2">
        <v>81.69101376633256</v>
      </c>
      <c r="J10" s="8">
        <v>77.664474807566435</v>
      </c>
      <c r="K10" s="2">
        <v>148.35021789946262</v>
      </c>
      <c r="L10" s="7" t="s">
        <v>22</v>
      </c>
      <c r="M10" s="8">
        <v>74.544078574068735</v>
      </c>
      <c r="N10" s="7" t="s">
        <v>22</v>
      </c>
      <c r="O10" s="7" t="s">
        <v>22</v>
      </c>
      <c r="P10" s="8">
        <v>138.27746365105008</v>
      </c>
      <c r="Q10" s="7" t="s">
        <v>22</v>
      </c>
      <c r="R10" s="7" t="s">
        <v>22</v>
      </c>
      <c r="S10" s="8">
        <v>130.83724571009455</v>
      </c>
      <c r="T10" s="7" t="s">
        <v>22</v>
      </c>
      <c r="U10" s="7" t="s">
        <v>22</v>
      </c>
      <c r="V10" s="7" t="s">
        <v>22</v>
      </c>
      <c r="W10" s="7" t="s">
        <v>22</v>
      </c>
      <c r="X10" s="43">
        <v>3.7236112833790802</v>
      </c>
      <c r="Y10" s="7" t="s">
        <v>22</v>
      </c>
      <c r="Z10" s="7" t="s">
        <v>22</v>
      </c>
      <c r="AA10" s="2">
        <v>6.6018128801212326</v>
      </c>
      <c r="AB10" s="43">
        <v>159.23929247060579</v>
      </c>
      <c r="AC10" s="7" t="s">
        <v>22</v>
      </c>
      <c r="AD10" s="8">
        <v>47.555900573305806</v>
      </c>
      <c r="AE10" s="7" t="s">
        <v>22</v>
      </c>
      <c r="AF10" s="1"/>
      <c r="AG10" s="1"/>
      <c r="AH10" s="1"/>
      <c r="AI10" s="1"/>
      <c r="AJ10" s="1"/>
    </row>
    <row r="11" spans="1:36" ht="13.15" x14ac:dyDescent="0.4">
      <c r="A11" s="1">
        <f t="shared" si="0"/>
        <v>1977</v>
      </c>
      <c r="B11" s="43" t="s">
        <v>22</v>
      </c>
      <c r="C11" s="43">
        <v>163.6509414288098</v>
      </c>
      <c r="D11" s="43">
        <v>247.42398870048859</v>
      </c>
      <c r="E11" s="47">
        <v>311.17691863004711</v>
      </c>
      <c r="F11" s="7" t="s">
        <v>22</v>
      </c>
      <c r="G11" s="47">
        <v>210.53414630835002</v>
      </c>
      <c r="H11" s="8">
        <v>132.23609428175109</v>
      </c>
      <c r="I11" s="2">
        <v>127.98419029677915</v>
      </c>
      <c r="J11" s="8">
        <v>145.99064534288445</v>
      </c>
      <c r="K11" s="2">
        <v>232.73785630674678</v>
      </c>
      <c r="L11" s="8">
        <v>180.95017010550154</v>
      </c>
      <c r="M11" s="8">
        <v>126.04192778760772</v>
      </c>
      <c r="N11" s="7" t="s">
        <v>22</v>
      </c>
      <c r="O11" s="7" t="s">
        <v>22</v>
      </c>
      <c r="P11" s="8">
        <v>149.94274503816794</v>
      </c>
      <c r="Q11" s="7" t="s">
        <v>22</v>
      </c>
      <c r="R11" s="7" t="s">
        <v>22</v>
      </c>
      <c r="S11" s="8">
        <v>210.61868976487307</v>
      </c>
      <c r="T11" s="8">
        <v>117.62841565024804</v>
      </c>
      <c r="U11" s="8">
        <v>418.20045161508722</v>
      </c>
      <c r="V11" s="46">
        <v>175.5537731794179</v>
      </c>
      <c r="W11" s="7" t="s">
        <v>22</v>
      </c>
      <c r="X11" s="43">
        <v>5.7756176090671625</v>
      </c>
      <c r="Y11" s="7" t="s">
        <v>22</v>
      </c>
      <c r="Z11" s="7" t="s">
        <v>22</v>
      </c>
      <c r="AA11" s="2">
        <v>20.855940279267642</v>
      </c>
      <c r="AB11" s="43">
        <v>337.19697512727305</v>
      </c>
      <c r="AC11" s="7" t="s">
        <v>22</v>
      </c>
      <c r="AD11" s="8">
        <v>98.022287223245456</v>
      </c>
      <c r="AE11" s="7" t="s">
        <v>22</v>
      </c>
      <c r="AF11" s="1"/>
      <c r="AG11" s="1"/>
      <c r="AH11" s="1"/>
      <c r="AI11" s="1"/>
      <c r="AJ11" s="1"/>
    </row>
    <row r="12" spans="1:36" ht="13.15" x14ac:dyDescent="0.4">
      <c r="A12" s="1">
        <f t="shared" si="0"/>
        <v>1978</v>
      </c>
      <c r="B12" s="43" t="s">
        <v>22</v>
      </c>
      <c r="C12" s="43">
        <v>169.42444040675642</v>
      </c>
      <c r="D12" s="43">
        <v>300.67987308781869</v>
      </c>
      <c r="E12" s="47">
        <v>376.61811294799912</v>
      </c>
      <c r="F12" s="7" t="s">
        <v>22</v>
      </c>
      <c r="G12" s="47">
        <v>235.47586916890083</v>
      </c>
      <c r="H12" s="8">
        <v>161.25854282926829</v>
      </c>
      <c r="I12" s="2">
        <v>131.52795104039168</v>
      </c>
      <c r="J12" s="8">
        <v>228.73906304647954</v>
      </c>
      <c r="K12" s="2">
        <v>206.03431391485415</v>
      </c>
      <c r="L12" s="8">
        <v>179.88001607727045</v>
      </c>
      <c r="M12" s="8">
        <v>132.17268822296677</v>
      </c>
      <c r="N12" s="7" t="s">
        <v>22</v>
      </c>
      <c r="O12" s="7" t="s">
        <v>22</v>
      </c>
      <c r="P12" s="8">
        <v>103.88699053176551</v>
      </c>
      <c r="Q12" s="8">
        <v>80.915325981162681</v>
      </c>
      <c r="R12" s="7" t="s">
        <v>22</v>
      </c>
      <c r="S12" s="8">
        <v>216.20377181878831</v>
      </c>
      <c r="T12" s="8">
        <v>129.61114200504701</v>
      </c>
      <c r="U12" s="8">
        <v>388.45784987346252</v>
      </c>
      <c r="V12" s="46">
        <v>199.73539589257504</v>
      </c>
      <c r="W12" s="7" t="s">
        <v>22</v>
      </c>
      <c r="X12" s="43">
        <v>7.1379785063752283</v>
      </c>
      <c r="Y12" s="7" t="s">
        <v>22</v>
      </c>
      <c r="Z12" s="7" t="s">
        <v>22</v>
      </c>
      <c r="AA12" s="2">
        <v>28.780364437588513</v>
      </c>
      <c r="AB12" s="43">
        <v>374.15089463722398</v>
      </c>
      <c r="AC12" s="8">
        <v>107.19425172362939</v>
      </c>
      <c r="AD12" s="8">
        <v>152.71671773617044</v>
      </c>
      <c r="AE12" s="7" t="s">
        <v>22</v>
      </c>
      <c r="AF12" s="1"/>
      <c r="AG12" s="1"/>
      <c r="AH12" s="1"/>
      <c r="AI12" s="1"/>
      <c r="AJ12" s="1"/>
    </row>
    <row r="13" spans="1:36" ht="13.15" x14ac:dyDescent="0.4">
      <c r="A13" s="1">
        <f t="shared" si="0"/>
        <v>1979</v>
      </c>
      <c r="B13" s="43" t="s">
        <v>22</v>
      </c>
      <c r="C13" s="43">
        <v>211.27269482797399</v>
      </c>
      <c r="D13" s="43">
        <v>288.11542569269523</v>
      </c>
      <c r="E13" s="47">
        <v>340.68157688384326</v>
      </c>
      <c r="F13" s="7" t="s">
        <v>22</v>
      </c>
      <c r="G13" s="47">
        <v>193.46609135348919</v>
      </c>
      <c r="H13" s="8">
        <v>185.11653264080721</v>
      </c>
      <c r="I13" s="2">
        <v>111.55033293397383</v>
      </c>
      <c r="J13" s="8">
        <v>183.01588257935026</v>
      </c>
      <c r="K13" s="2">
        <v>176.68542764330769</v>
      </c>
      <c r="L13" s="8">
        <v>198.48150440686729</v>
      </c>
      <c r="M13" s="8">
        <v>136.6503687150838</v>
      </c>
      <c r="N13" s="7" t="s">
        <v>22</v>
      </c>
      <c r="O13" s="7" t="s">
        <v>22</v>
      </c>
      <c r="P13" s="8">
        <v>106.63988405797102</v>
      </c>
      <c r="Q13" s="8">
        <v>83.646762976177044</v>
      </c>
      <c r="R13" s="8">
        <v>242.5927546317416</v>
      </c>
      <c r="S13" s="8">
        <v>207.1497351701511</v>
      </c>
      <c r="T13" s="8">
        <v>99.194861944906393</v>
      </c>
      <c r="U13" s="8">
        <v>211.88597185884782</v>
      </c>
      <c r="V13" s="46">
        <v>193.43467639471942</v>
      </c>
      <c r="W13" s="7" t="s">
        <v>22</v>
      </c>
      <c r="X13" s="43">
        <v>31.912830331522262</v>
      </c>
      <c r="Y13" s="7" t="s">
        <v>22</v>
      </c>
      <c r="Z13" s="7" t="s">
        <v>22</v>
      </c>
      <c r="AA13" s="2">
        <v>30.539500242686501</v>
      </c>
      <c r="AB13" s="43">
        <v>328.0227242132845</v>
      </c>
      <c r="AC13" s="8">
        <v>105.97565395706505</v>
      </c>
      <c r="AD13" s="8">
        <v>147.53878262512268</v>
      </c>
      <c r="AE13" s="7" t="s">
        <v>22</v>
      </c>
      <c r="AF13" s="1"/>
      <c r="AG13" s="1"/>
      <c r="AH13" s="1"/>
      <c r="AI13" s="1"/>
      <c r="AJ13" s="1"/>
    </row>
    <row r="14" spans="1:36" ht="13.15" x14ac:dyDescent="0.4">
      <c r="A14" s="1">
        <f t="shared" si="0"/>
        <v>1980</v>
      </c>
      <c r="B14" s="43" t="s">
        <v>22</v>
      </c>
      <c r="C14" s="43">
        <v>242.42992771210771</v>
      </c>
      <c r="D14" s="43">
        <v>246.35173365521226</v>
      </c>
      <c r="E14" s="47">
        <v>306.57450915503654</v>
      </c>
      <c r="F14" s="7" t="s">
        <v>22</v>
      </c>
      <c r="G14" s="47">
        <v>190.54335512732615</v>
      </c>
      <c r="H14" s="43">
        <v>220.51536493761969</v>
      </c>
      <c r="I14" s="48">
        <v>130.54404835905567</v>
      </c>
      <c r="J14" s="43">
        <v>201.59663109170273</v>
      </c>
      <c r="K14" s="2">
        <v>203.2132146838633</v>
      </c>
      <c r="L14" s="8">
        <v>182.33425428253852</v>
      </c>
      <c r="M14" s="8">
        <v>148.81389134427855</v>
      </c>
      <c r="N14" s="8">
        <v>31.978967870862924</v>
      </c>
      <c r="O14" s="7" t="s">
        <v>22</v>
      </c>
      <c r="P14" s="8">
        <v>108.90504915767094</v>
      </c>
      <c r="Q14" s="8">
        <v>105.40446263239835</v>
      </c>
      <c r="R14" s="8">
        <v>232.4395584848599</v>
      </c>
      <c r="S14" s="8">
        <v>203.54435344408569</v>
      </c>
      <c r="T14" s="8">
        <v>37.57495619152882</v>
      </c>
      <c r="U14" s="8">
        <v>184.42355857427023</v>
      </c>
      <c r="V14" s="46">
        <v>199.62080977147147</v>
      </c>
      <c r="W14" s="7" t="s">
        <v>22</v>
      </c>
      <c r="X14" s="43">
        <v>77.582236052631586</v>
      </c>
      <c r="Y14" s="7" t="s">
        <v>22</v>
      </c>
      <c r="Z14" s="7" t="s">
        <v>22</v>
      </c>
      <c r="AA14" s="2">
        <v>24.568402607649809</v>
      </c>
      <c r="AB14" s="43">
        <v>314.76404204337479</v>
      </c>
      <c r="AC14" s="8">
        <v>104.14758720758159</v>
      </c>
      <c r="AD14" s="8">
        <v>131.99171772311266</v>
      </c>
      <c r="AE14" s="7" t="s">
        <v>22</v>
      </c>
      <c r="AF14" s="1"/>
      <c r="AG14" s="1"/>
      <c r="AH14" s="1"/>
      <c r="AI14" s="1"/>
      <c r="AJ14" s="1"/>
    </row>
    <row r="15" spans="1:36" ht="13.15" x14ac:dyDescent="0.4">
      <c r="A15" s="1">
        <f t="shared" si="0"/>
        <v>1981</v>
      </c>
      <c r="B15" s="43" t="s">
        <v>22</v>
      </c>
      <c r="C15" s="43">
        <v>302.05421084772109</v>
      </c>
      <c r="D15" s="43">
        <v>303.8254700346493</v>
      </c>
      <c r="E15" s="47">
        <v>301.77272785213125</v>
      </c>
      <c r="F15" s="2">
        <v>8.1183023913487382</v>
      </c>
      <c r="G15" s="47">
        <v>278.14391271777328</v>
      </c>
      <c r="H15" s="44">
        <v>267.01410668260775</v>
      </c>
      <c r="I15" s="49">
        <v>132.97604466422621</v>
      </c>
      <c r="J15" s="44">
        <v>255.96327412966625</v>
      </c>
      <c r="K15" s="2">
        <v>238.71870434788661</v>
      </c>
      <c r="L15" s="8">
        <v>217.6432233044944</v>
      </c>
      <c r="M15" s="8">
        <v>182.7945119574845</v>
      </c>
      <c r="N15" s="8">
        <v>29.040808350942893</v>
      </c>
      <c r="O15" s="7" t="s">
        <v>22</v>
      </c>
      <c r="P15" s="8">
        <v>117.97118865585017</v>
      </c>
      <c r="Q15" s="8">
        <v>72.92886847178805</v>
      </c>
      <c r="R15" s="8">
        <v>253.16457911431215</v>
      </c>
      <c r="S15" s="8">
        <v>235.20621610886624</v>
      </c>
      <c r="T15" s="8">
        <v>35.911199609108458</v>
      </c>
      <c r="U15" s="8">
        <v>194.14397584058383</v>
      </c>
      <c r="V15" s="8">
        <v>222.38880874746508</v>
      </c>
      <c r="W15" s="43">
        <v>108.10233317258819</v>
      </c>
      <c r="X15" s="44">
        <v>72.61141440536791</v>
      </c>
      <c r="Y15" s="7" t="s">
        <v>22</v>
      </c>
      <c r="Z15" s="7" t="s">
        <v>22</v>
      </c>
      <c r="AA15" s="2">
        <v>30.083101205728401</v>
      </c>
      <c r="AB15" s="43">
        <v>210.52651039704821</v>
      </c>
      <c r="AC15" s="8">
        <v>117.75792243068157</v>
      </c>
      <c r="AD15" s="8">
        <v>131.00697384132934</v>
      </c>
      <c r="AE15" s="7" t="s">
        <v>22</v>
      </c>
    </row>
    <row r="16" spans="1:36" ht="13.15" x14ac:dyDescent="0.4">
      <c r="A16" s="1">
        <f t="shared" si="0"/>
        <v>1982</v>
      </c>
      <c r="B16" s="43" t="s">
        <v>22</v>
      </c>
      <c r="C16" s="43">
        <v>447.30088605656277</v>
      </c>
      <c r="D16" s="43">
        <v>348.51453689461874</v>
      </c>
      <c r="E16" s="47">
        <v>397.31988206987143</v>
      </c>
      <c r="F16" s="2">
        <v>14.178815218358803</v>
      </c>
      <c r="G16" s="47">
        <v>335.82459631073891</v>
      </c>
      <c r="H16" s="44">
        <v>310.66119772810623</v>
      </c>
      <c r="I16" s="49">
        <v>183.34829716038689</v>
      </c>
      <c r="J16" s="44">
        <v>281.83611730979408</v>
      </c>
      <c r="K16" s="2">
        <v>304.59737273996319</v>
      </c>
      <c r="L16" s="8">
        <v>337.72495271850664</v>
      </c>
      <c r="M16" s="8">
        <v>220.10210511388979</v>
      </c>
      <c r="N16" s="8">
        <v>38.175963202262153</v>
      </c>
      <c r="O16" s="7" t="s">
        <v>22</v>
      </c>
      <c r="P16" s="8">
        <v>157.44327614831212</v>
      </c>
      <c r="Q16" s="8">
        <v>86.473884933900948</v>
      </c>
      <c r="R16" s="8">
        <v>279.26263318077525</v>
      </c>
      <c r="S16" s="8">
        <v>292.60253367515162</v>
      </c>
      <c r="T16" s="8">
        <v>40.481915487981418</v>
      </c>
      <c r="U16" s="8">
        <v>240.3057915812569</v>
      </c>
      <c r="V16" s="8">
        <v>284.03858907380919</v>
      </c>
      <c r="W16" s="43">
        <v>148.47129154331878</v>
      </c>
      <c r="X16" s="44">
        <v>73.110453116926422</v>
      </c>
      <c r="Y16" s="7" t="s">
        <v>22</v>
      </c>
      <c r="Z16" s="7" t="s">
        <v>22</v>
      </c>
      <c r="AA16" s="2">
        <v>38.213448514978879</v>
      </c>
      <c r="AB16" s="43">
        <v>181.37465443304643</v>
      </c>
      <c r="AC16" s="8">
        <v>151.43959159754641</v>
      </c>
      <c r="AD16" s="8">
        <v>159.81512835114214</v>
      </c>
      <c r="AE16" s="7" t="s">
        <v>22</v>
      </c>
    </row>
    <row r="17" spans="1:31" ht="13.15" x14ac:dyDescent="0.4">
      <c r="A17" s="1">
        <f t="shared" si="0"/>
        <v>1983</v>
      </c>
      <c r="B17" s="43" t="s">
        <v>22</v>
      </c>
      <c r="C17" s="43">
        <v>458.28041906183807</v>
      </c>
      <c r="D17" s="43">
        <v>438.27681197903507</v>
      </c>
      <c r="E17" s="47">
        <v>393.61426451039398</v>
      </c>
      <c r="F17" s="2">
        <v>17.301222594193678</v>
      </c>
      <c r="G17" s="47">
        <v>358.56138096710242</v>
      </c>
      <c r="H17" s="44">
        <v>340.82380264990331</v>
      </c>
      <c r="I17" s="49">
        <v>185.86964462688135</v>
      </c>
      <c r="J17" s="44">
        <v>274.82500432702881</v>
      </c>
      <c r="K17" s="2">
        <v>290.62341418416679</v>
      </c>
      <c r="L17" s="8">
        <v>511.07348170052171</v>
      </c>
      <c r="M17" s="8">
        <v>241.19270254729338</v>
      </c>
      <c r="N17" s="8">
        <v>31.114177213600975</v>
      </c>
      <c r="O17" s="7" t="s">
        <v>22</v>
      </c>
      <c r="P17" s="8">
        <v>205.85967591717809</v>
      </c>
      <c r="Q17" s="8">
        <v>102.61464094515426</v>
      </c>
      <c r="R17" s="8">
        <v>280.38397416552294</v>
      </c>
      <c r="S17" s="8">
        <v>305.5623537205974</v>
      </c>
      <c r="T17" s="8">
        <v>56.846542409791311</v>
      </c>
      <c r="U17" s="8">
        <v>277.04320922996635</v>
      </c>
      <c r="V17" s="8">
        <v>278.10877093259035</v>
      </c>
      <c r="W17" s="43">
        <v>158.14998269693194</v>
      </c>
      <c r="X17" s="44">
        <v>66.321337483787289</v>
      </c>
      <c r="Y17" s="7" t="s">
        <v>22</v>
      </c>
      <c r="Z17" s="7" t="s">
        <v>22</v>
      </c>
      <c r="AA17" s="2">
        <v>55.799784313361279</v>
      </c>
      <c r="AB17" s="43">
        <v>198.29476219468364</v>
      </c>
      <c r="AC17" s="8">
        <v>204.03446868672566</v>
      </c>
      <c r="AD17" s="8">
        <v>220.88001053466374</v>
      </c>
      <c r="AE17" s="7" t="s">
        <v>22</v>
      </c>
    </row>
    <row r="18" spans="1:31" ht="13.15" x14ac:dyDescent="0.4">
      <c r="A18" s="1">
        <f t="shared" si="0"/>
        <v>1984</v>
      </c>
      <c r="B18" s="43" t="s">
        <v>22</v>
      </c>
      <c r="C18" s="43">
        <v>481.96992990834326</v>
      </c>
      <c r="D18" s="43">
        <v>497.45437256162626</v>
      </c>
      <c r="E18" s="47">
        <v>329.68280943960434</v>
      </c>
      <c r="F18" s="2">
        <v>23.242781131392459</v>
      </c>
      <c r="G18" s="47">
        <v>408.92361779886841</v>
      </c>
      <c r="H18" s="44">
        <v>292.57821645923951</v>
      </c>
      <c r="I18" s="49">
        <v>182.89674779219419</v>
      </c>
      <c r="J18" s="44">
        <v>271.54156264602489</v>
      </c>
      <c r="K18" s="2">
        <v>282.56328583941365</v>
      </c>
      <c r="L18" s="8">
        <v>497.41433206516967</v>
      </c>
      <c r="M18" s="8">
        <v>247.48885551778753</v>
      </c>
      <c r="N18" s="8">
        <v>28.418705586338728</v>
      </c>
      <c r="O18" s="7" t="s">
        <v>22</v>
      </c>
      <c r="P18" s="8">
        <v>217.93874015576264</v>
      </c>
      <c r="Q18" s="8">
        <v>103.13035659220915</v>
      </c>
      <c r="R18" s="8">
        <v>246.10075024473096</v>
      </c>
      <c r="S18" s="8">
        <v>324.2296184945688</v>
      </c>
      <c r="T18" s="8">
        <v>61.760489908361919</v>
      </c>
      <c r="U18" s="8">
        <v>288.93808832811391</v>
      </c>
      <c r="V18" s="8">
        <v>290.63027370001862</v>
      </c>
      <c r="W18" s="43">
        <v>165.50843747618347</v>
      </c>
      <c r="X18" s="44">
        <v>50.141877406057432</v>
      </c>
      <c r="Y18" s="7" t="s">
        <v>22</v>
      </c>
      <c r="Z18" s="7" t="s">
        <v>22</v>
      </c>
      <c r="AA18" s="2">
        <v>47.33294896144222</v>
      </c>
      <c r="AB18" s="43">
        <v>174.55802471628772</v>
      </c>
      <c r="AC18" s="8">
        <v>221.48772005287367</v>
      </c>
      <c r="AD18" s="8">
        <v>195.57953407237974</v>
      </c>
      <c r="AE18" s="7" t="s">
        <v>22</v>
      </c>
    </row>
    <row r="19" spans="1:31" ht="13.15" x14ac:dyDescent="0.4">
      <c r="A19" s="1">
        <f t="shared" si="0"/>
        <v>1985</v>
      </c>
      <c r="B19" s="43" t="s">
        <v>22</v>
      </c>
      <c r="C19" s="43">
        <v>470.84520101985606</v>
      </c>
      <c r="D19" s="43">
        <v>640.15182497608566</v>
      </c>
      <c r="E19" s="47">
        <v>337.46166196172624</v>
      </c>
      <c r="F19" s="2">
        <v>33.433160000000001</v>
      </c>
      <c r="G19" s="47">
        <v>410.81988727911829</v>
      </c>
      <c r="H19" s="44">
        <v>331.58556288657218</v>
      </c>
      <c r="I19" s="49">
        <v>202.04865758951084</v>
      </c>
      <c r="J19" s="44">
        <v>250.47432337725706</v>
      </c>
      <c r="K19" s="2">
        <v>328.96408402667157</v>
      </c>
      <c r="L19" s="8">
        <v>545.47854188960821</v>
      </c>
      <c r="M19" s="8">
        <v>279.50231092457341</v>
      </c>
      <c r="N19" s="8">
        <v>40.547595262399476</v>
      </c>
      <c r="O19" s="7" t="s">
        <v>22</v>
      </c>
      <c r="P19" s="8">
        <v>250.99004247696425</v>
      </c>
      <c r="Q19" s="8">
        <v>127.8767617094335</v>
      </c>
      <c r="R19" s="8">
        <v>268.24908058228635</v>
      </c>
      <c r="S19" s="8">
        <v>351.43178653500843</v>
      </c>
      <c r="T19" s="8">
        <v>69.242379867180375</v>
      </c>
      <c r="U19" s="8">
        <v>307.24085519884358</v>
      </c>
      <c r="V19" s="8">
        <v>317.25085824411809</v>
      </c>
      <c r="W19" s="43">
        <v>271.1473392921327</v>
      </c>
      <c r="X19" s="44">
        <v>57.521745385505</v>
      </c>
      <c r="Y19" s="7" t="s">
        <v>22</v>
      </c>
      <c r="Z19" s="7" t="s">
        <v>22</v>
      </c>
      <c r="AA19" s="2">
        <v>55.662422491706764</v>
      </c>
      <c r="AB19" s="43">
        <v>187.99939594058975</v>
      </c>
      <c r="AC19" s="8">
        <v>267.47845796876032</v>
      </c>
      <c r="AD19" s="8">
        <v>205.55997057571096</v>
      </c>
      <c r="AE19" s="7" t="s">
        <v>22</v>
      </c>
    </row>
    <row r="20" spans="1:31" ht="13.15" x14ac:dyDescent="0.4">
      <c r="A20" s="1">
        <f t="shared" si="0"/>
        <v>1986</v>
      </c>
      <c r="B20" s="43" t="s">
        <v>22</v>
      </c>
      <c r="C20" s="43">
        <v>562.25314575095592</v>
      </c>
      <c r="D20" s="43">
        <v>786.12530632976507</v>
      </c>
      <c r="E20" s="47">
        <v>415.71672875380148</v>
      </c>
      <c r="F20" s="2">
        <v>58.907412112918891</v>
      </c>
      <c r="G20" s="47">
        <v>362.80305896850354</v>
      </c>
      <c r="H20" s="44">
        <v>305.79086708138834</v>
      </c>
      <c r="I20" s="49">
        <v>204.10884308979971</v>
      </c>
      <c r="J20" s="44">
        <v>331.01385005046257</v>
      </c>
      <c r="K20" s="2">
        <v>397.48518053541159</v>
      </c>
      <c r="L20" s="8" t="s">
        <v>22</v>
      </c>
      <c r="M20" s="8">
        <v>279.6350507416081</v>
      </c>
      <c r="N20" s="8">
        <v>74.915146103000609</v>
      </c>
      <c r="O20" s="7" t="s">
        <v>22</v>
      </c>
      <c r="P20" s="8">
        <v>241.82252158591032</v>
      </c>
      <c r="Q20" s="8">
        <v>156.42142653878005</v>
      </c>
      <c r="R20" s="8">
        <v>326.83464213297253</v>
      </c>
      <c r="S20" s="8">
        <v>331.88438358380927</v>
      </c>
      <c r="T20" s="8">
        <v>72.467757082839952</v>
      </c>
      <c r="U20" s="8">
        <v>415.13904384994112</v>
      </c>
      <c r="V20" s="8">
        <v>306.25510632090641</v>
      </c>
      <c r="W20" s="43">
        <v>259.33610535900806</v>
      </c>
      <c r="X20" s="44">
        <v>59.347787276886933</v>
      </c>
      <c r="Y20" s="7" t="s">
        <v>22</v>
      </c>
      <c r="Z20" s="7" t="s">
        <v>22</v>
      </c>
      <c r="AA20" s="2">
        <v>107.53693367858838</v>
      </c>
      <c r="AB20" s="43">
        <v>253.67184445280716</v>
      </c>
      <c r="AC20" s="8">
        <v>219.07525946637753</v>
      </c>
      <c r="AD20" s="8">
        <v>305.16660906496145</v>
      </c>
      <c r="AE20" s="7" t="s">
        <v>22</v>
      </c>
    </row>
    <row r="21" spans="1:31" ht="13.15" x14ac:dyDescent="0.4">
      <c r="A21" s="1">
        <f t="shared" si="0"/>
        <v>1987</v>
      </c>
      <c r="B21" s="43" t="s">
        <v>22</v>
      </c>
      <c r="C21" s="43">
        <v>649.59194404618495</v>
      </c>
      <c r="D21" s="43">
        <v>847.15141469265382</v>
      </c>
      <c r="E21" s="47">
        <v>403.09823583655373</v>
      </c>
      <c r="F21" s="2">
        <v>71.439931646007878</v>
      </c>
      <c r="G21" s="47">
        <v>306.9452327391196</v>
      </c>
      <c r="H21" s="44">
        <v>307.51188565276397</v>
      </c>
      <c r="I21" s="49">
        <v>196.94805194805193</v>
      </c>
      <c r="J21" s="44">
        <v>404.20239395226457</v>
      </c>
      <c r="K21" s="2">
        <v>472.26256072234617</v>
      </c>
      <c r="L21" s="8" t="s">
        <v>22</v>
      </c>
      <c r="M21" s="8">
        <v>324.46391863771811</v>
      </c>
      <c r="N21" s="8">
        <v>49.738524805078995</v>
      </c>
      <c r="O21" s="7" t="s">
        <v>22</v>
      </c>
      <c r="P21" s="8">
        <v>239.72405387322567</v>
      </c>
      <c r="Q21" s="8">
        <v>193.5376168456088</v>
      </c>
      <c r="R21" s="8">
        <v>282.59487348075652</v>
      </c>
      <c r="S21" s="8">
        <v>337.92271511365146</v>
      </c>
      <c r="T21" s="8">
        <v>87.274345220608936</v>
      </c>
      <c r="U21" s="8">
        <v>458.80871084341345</v>
      </c>
      <c r="V21" s="8">
        <v>303.94138939288746</v>
      </c>
      <c r="W21" s="43">
        <v>294.61996667591347</v>
      </c>
      <c r="X21" s="44">
        <v>53.274846126011923</v>
      </c>
      <c r="Y21" s="8" t="s">
        <v>22</v>
      </c>
      <c r="Z21" s="7" t="s">
        <v>22</v>
      </c>
      <c r="AA21" s="2">
        <v>112.50953515263032</v>
      </c>
      <c r="AB21" s="43">
        <v>242.91509645184442</v>
      </c>
      <c r="AC21" s="8">
        <v>230.77514812900012</v>
      </c>
      <c r="AD21" s="8">
        <v>268.33733736956083</v>
      </c>
      <c r="AE21" s="7" t="s">
        <v>22</v>
      </c>
    </row>
    <row r="22" spans="1:31" ht="13.15" x14ac:dyDescent="0.4">
      <c r="A22" s="1">
        <f t="shared" si="0"/>
        <v>1988</v>
      </c>
      <c r="B22" s="43" t="s">
        <v>22</v>
      </c>
      <c r="C22" s="43">
        <v>485.53081239436625</v>
      </c>
      <c r="D22" s="43">
        <v>680.77702754421568</v>
      </c>
      <c r="E22" s="47">
        <v>309.77334223568312</v>
      </c>
      <c r="F22" s="2">
        <v>84.768264560215243</v>
      </c>
      <c r="G22" s="47">
        <v>219.243800689593</v>
      </c>
      <c r="H22" s="44">
        <v>268.8087928623101</v>
      </c>
      <c r="I22" s="49">
        <v>170.51900355682261</v>
      </c>
      <c r="J22" s="44">
        <v>388.35835968825319</v>
      </c>
      <c r="K22" s="2">
        <v>409.1440119860651</v>
      </c>
      <c r="L22" s="8" t="s">
        <v>22</v>
      </c>
      <c r="M22" s="8">
        <v>303.51644036468008</v>
      </c>
      <c r="N22" s="8">
        <v>52.170727085845769</v>
      </c>
      <c r="O22" s="7" t="s">
        <v>22</v>
      </c>
      <c r="P22" s="8">
        <v>220.43622528222073</v>
      </c>
      <c r="Q22" s="8">
        <v>169.54616692519201</v>
      </c>
      <c r="R22" s="8">
        <v>226.28638498689625</v>
      </c>
      <c r="S22" s="8">
        <v>295.53207709097114</v>
      </c>
      <c r="T22" s="8">
        <v>125.73293797999298</v>
      </c>
      <c r="U22" s="8">
        <v>473.2656424240509</v>
      </c>
      <c r="V22" s="8">
        <v>251.84277269442057</v>
      </c>
      <c r="W22" s="43">
        <v>253.73260013228233</v>
      </c>
      <c r="X22" s="44">
        <v>22.68546221208917</v>
      </c>
      <c r="Y22" s="8" t="s">
        <v>22</v>
      </c>
      <c r="Z22" s="7" t="s">
        <v>22</v>
      </c>
      <c r="AA22" s="2">
        <v>112.74544263798798</v>
      </c>
      <c r="AB22" s="43">
        <v>206.24449102407999</v>
      </c>
      <c r="AC22" s="8">
        <v>188.05121850763786</v>
      </c>
      <c r="AD22" s="8">
        <v>273.41754930412736</v>
      </c>
      <c r="AE22" s="7" t="s">
        <v>22</v>
      </c>
    </row>
    <row r="23" spans="1:31" ht="13.15" x14ac:dyDescent="0.4">
      <c r="A23" s="1">
        <f t="shared" si="0"/>
        <v>1989</v>
      </c>
      <c r="B23" s="43" t="s">
        <v>22</v>
      </c>
      <c r="C23" s="43">
        <v>516.16589989970885</v>
      </c>
      <c r="D23" s="43">
        <v>435.27760995077563</v>
      </c>
      <c r="E23" s="47">
        <v>288.43156429403984</v>
      </c>
      <c r="F23" s="2">
        <v>105.39717636627559</v>
      </c>
      <c r="G23" s="47">
        <v>170.07377321867796</v>
      </c>
      <c r="H23" s="44">
        <v>233.3948372283723</v>
      </c>
      <c r="I23" s="49">
        <v>165.02043248044589</v>
      </c>
      <c r="J23" s="44">
        <v>380.3287409972591</v>
      </c>
      <c r="K23" s="2">
        <v>364.69588202892504</v>
      </c>
      <c r="L23" s="8" t="s">
        <v>22</v>
      </c>
      <c r="M23" s="8">
        <v>299.12517902518431</v>
      </c>
      <c r="N23" s="8">
        <v>46.966638878459193</v>
      </c>
      <c r="O23" s="7" t="s">
        <v>22</v>
      </c>
      <c r="P23" s="8">
        <v>196.69208939233363</v>
      </c>
      <c r="Q23" s="8">
        <v>234.23601334826478</v>
      </c>
      <c r="R23" s="8">
        <v>185.85608562486001</v>
      </c>
      <c r="S23" s="8">
        <v>331.14167180703123</v>
      </c>
      <c r="T23" s="8">
        <v>125.45562438516113</v>
      </c>
      <c r="U23" s="8">
        <v>390.49886007594932</v>
      </c>
      <c r="V23" s="8">
        <v>215.21344870491305</v>
      </c>
      <c r="W23" s="43">
        <v>261.44114330097085</v>
      </c>
      <c r="X23" s="44">
        <v>9.4487914093683436</v>
      </c>
      <c r="Y23" s="8" t="s">
        <v>22</v>
      </c>
      <c r="Z23" s="7" t="s">
        <v>22</v>
      </c>
      <c r="AA23" s="2">
        <v>103.55036552571377</v>
      </c>
      <c r="AB23" s="43">
        <v>189.47669021676771</v>
      </c>
      <c r="AC23" s="8">
        <v>189.98965832121655</v>
      </c>
      <c r="AD23" s="8">
        <v>201.5337178803029</v>
      </c>
      <c r="AE23" s="7" t="s">
        <v>22</v>
      </c>
    </row>
    <row r="24" spans="1:31" ht="13.15" x14ac:dyDescent="0.4">
      <c r="A24" s="1">
        <f t="shared" si="0"/>
        <v>1990</v>
      </c>
      <c r="B24" s="43">
        <v>98.585972850678743</v>
      </c>
      <c r="C24" s="43">
        <v>355.16391685715251</v>
      </c>
      <c r="D24" s="43">
        <v>402.80701103777005</v>
      </c>
      <c r="E24" s="47">
        <v>320.57199923023558</v>
      </c>
      <c r="F24" s="2">
        <v>154.02545690024633</v>
      </c>
      <c r="G24" s="47">
        <v>168.78835647591276</v>
      </c>
      <c r="H24" s="44">
        <v>178.85358561102711</v>
      </c>
      <c r="I24" s="49">
        <v>192.60121533500538</v>
      </c>
      <c r="J24" s="44">
        <v>354.8906223293377</v>
      </c>
      <c r="K24" s="2">
        <v>240.60701719008875</v>
      </c>
      <c r="L24" s="8" t="s">
        <v>22</v>
      </c>
      <c r="M24" s="8">
        <v>334.10985931834665</v>
      </c>
      <c r="N24" s="8">
        <v>44.662575330953246</v>
      </c>
      <c r="O24" s="7" t="s">
        <v>22</v>
      </c>
      <c r="P24" s="8">
        <v>175.41957335411098</v>
      </c>
      <c r="Q24" s="8">
        <v>262.55013833803275</v>
      </c>
      <c r="R24" s="8">
        <v>179.38557819093398</v>
      </c>
      <c r="S24" s="8">
        <v>284.69980428454113</v>
      </c>
      <c r="T24" s="8">
        <v>111.42071555827275</v>
      </c>
      <c r="U24" s="8">
        <v>438.64607399970407</v>
      </c>
      <c r="V24" s="8">
        <v>223.23926710881275</v>
      </c>
      <c r="W24" s="43">
        <v>248.75610235421973</v>
      </c>
      <c r="X24" s="44">
        <v>17.389779792347479</v>
      </c>
      <c r="Y24" s="8" t="s">
        <v>22</v>
      </c>
      <c r="Z24" s="7" t="s">
        <v>22</v>
      </c>
      <c r="AA24" s="2">
        <v>93.602252143676424</v>
      </c>
      <c r="AB24" s="43">
        <v>196.08886849239983</v>
      </c>
      <c r="AC24" s="8">
        <v>178.52606421889487</v>
      </c>
      <c r="AD24" s="8">
        <v>140.50828617497939</v>
      </c>
      <c r="AE24" s="7" t="s">
        <v>22</v>
      </c>
    </row>
    <row r="25" spans="1:31" ht="13.15" x14ac:dyDescent="0.4">
      <c r="A25" s="1">
        <f t="shared" si="0"/>
        <v>1991</v>
      </c>
      <c r="B25" s="43">
        <v>616.26506024096386</v>
      </c>
      <c r="C25" s="43">
        <v>390.04898055123596</v>
      </c>
      <c r="D25" s="43">
        <v>404.93366985901605</v>
      </c>
      <c r="E25" s="47">
        <v>324.62369859672123</v>
      </c>
      <c r="F25" s="2">
        <v>270.19678431634992</v>
      </c>
      <c r="G25" s="47">
        <v>145.90190141409863</v>
      </c>
      <c r="H25" s="44">
        <v>171.16779954274034</v>
      </c>
      <c r="I25" s="49">
        <v>193.58315018397502</v>
      </c>
      <c r="J25" s="44">
        <v>351.46867268651448</v>
      </c>
      <c r="K25" s="2">
        <v>232.64049817243898</v>
      </c>
      <c r="L25" s="8" t="s">
        <v>22</v>
      </c>
      <c r="M25" s="8">
        <v>303.64820537609273</v>
      </c>
      <c r="N25" s="8">
        <v>57.977689564191628</v>
      </c>
      <c r="O25" s="7" t="s">
        <v>22</v>
      </c>
      <c r="P25" s="8">
        <v>168.68420074926249</v>
      </c>
      <c r="Q25" s="8">
        <v>310.13329416668586</v>
      </c>
      <c r="R25" s="8">
        <v>186.63438037710017</v>
      </c>
      <c r="S25" s="8">
        <v>239.1958867965987</v>
      </c>
      <c r="T25" s="8">
        <v>98.661786474606018</v>
      </c>
      <c r="U25" s="8">
        <v>434.91410535937422</v>
      </c>
      <c r="V25" s="8">
        <v>212.03963005437333</v>
      </c>
      <c r="W25" s="43">
        <v>281.81579287948608</v>
      </c>
      <c r="X25" s="44">
        <v>26.180198049715912</v>
      </c>
      <c r="Y25" s="8" t="s">
        <v>22</v>
      </c>
      <c r="Z25" s="7" t="s">
        <v>22</v>
      </c>
      <c r="AA25" s="2">
        <v>94.842498186475282</v>
      </c>
      <c r="AB25" s="43">
        <v>197.23762565071422</v>
      </c>
      <c r="AC25" s="8">
        <v>169.60773179628092</v>
      </c>
      <c r="AD25" s="8">
        <v>166.37529996809243</v>
      </c>
      <c r="AE25" s="7" t="s">
        <v>22</v>
      </c>
    </row>
    <row r="26" spans="1:31" ht="13.15" x14ac:dyDescent="0.4">
      <c r="A26" s="1">
        <f t="shared" si="0"/>
        <v>1992</v>
      </c>
      <c r="B26" s="43">
        <v>254.96088925483741</v>
      </c>
      <c r="C26" s="43">
        <v>372.195454527614</v>
      </c>
      <c r="D26" s="43">
        <v>503.55020478381994</v>
      </c>
      <c r="E26" s="47">
        <v>300.24978892794161</v>
      </c>
      <c r="F26" s="2">
        <v>218.34893907430342</v>
      </c>
      <c r="G26" s="47">
        <v>142.4742076478484</v>
      </c>
      <c r="H26" s="44">
        <v>143.03060237186881</v>
      </c>
      <c r="I26" s="49">
        <v>194.14894553324035</v>
      </c>
      <c r="J26" s="44">
        <v>318.44582586052701</v>
      </c>
      <c r="K26" s="2">
        <v>204.84511065225308</v>
      </c>
      <c r="L26" s="8">
        <v>355.88395994249652</v>
      </c>
      <c r="M26" s="8">
        <v>325.15695054182299</v>
      </c>
      <c r="N26" s="8">
        <v>77.648933812050274</v>
      </c>
      <c r="O26" s="7" t="s">
        <v>22</v>
      </c>
      <c r="P26" s="8">
        <v>159.11056300593188</v>
      </c>
      <c r="Q26" s="8">
        <v>212.66105100198325</v>
      </c>
      <c r="R26" s="8">
        <v>173.43078558312232</v>
      </c>
      <c r="S26" s="8">
        <v>225.30294601606107</v>
      </c>
      <c r="T26" s="8">
        <v>82.230448705359009</v>
      </c>
      <c r="U26" s="8">
        <v>399.00792869194623</v>
      </c>
      <c r="V26" s="8">
        <v>180.90722117341005</v>
      </c>
      <c r="W26" s="43">
        <v>245.36437771316511</v>
      </c>
      <c r="X26" s="44">
        <v>43.482372355994585</v>
      </c>
      <c r="Y26" s="8">
        <v>141.76532699456348</v>
      </c>
      <c r="Z26" s="7" t="s">
        <v>22</v>
      </c>
      <c r="AA26" s="2">
        <v>100.26282160429314</v>
      </c>
      <c r="AB26" s="43">
        <v>199.71007759517724</v>
      </c>
      <c r="AC26" s="8">
        <v>158.17680321451266</v>
      </c>
      <c r="AD26" s="8">
        <v>203.85432130560503</v>
      </c>
      <c r="AE26" s="7" t="s">
        <v>22</v>
      </c>
    </row>
    <row r="27" spans="1:31" ht="13.15" x14ac:dyDescent="0.4">
      <c r="A27" s="1">
        <f t="shared" si="0"/>
        <v>1993</v>
      </c>
      <c r="B27" s="43">
        <v>142.99489506522974</v>
      </c>
      <c r="C27" s="43">
        <v>322.35184497983823</v>
      </c>
      <c r="D27" s="43">
        <v>450.54023902976849</v>
      </c>
      <c r="E27" s="47">
        <v>312.43255123381925</v>
      </c>
      <c r="F27" s="2">
        <v>231.36222635460081</v>
      </c>
      <c r="G27" s="47">
        <v>159.81854244674844</v>
      </c>
      <c r="H27" s="44">
        <v>125.33390594594007</v>
      </c>
      <c r="I27" s="49">
        <v>83.872009447599964</v>
      </c>
      <c r="J27" s="44">
        <v>368.08950650555573</v>
      </c>
      <c r="K27" s="2">
        <v>191.06742329310674</v>
      </c>
      <c r="L27" s="8">
        <v>336.19781424850476</v>
      </c>
      <c r="M27" s="8">
        <v>326.2518323514027</v>
      </c>
      <c r="N27" s="8">
        <v>121.67900591571421</v>
      </c>
      <c r="O27" s="7" t="s">
        <v>22</v>
      </c>
      <c r="P27" s="8">
        <v>141.20189735802171</v>
      </c>
      <c r="Q27" s="8">
        <v>190.37332038293607</v>
      </c>
      <c r="R27" s="8">
        <v>188.25872931551402</v>
      </c>
      <c r="S27" s="8">
        <v>230.94730900792254</v>
      </c>
      <c r="T27" s="8">
        <v>84.791347106440725</v>
      </c>
      <c r="U27" s="8">
        <v>467.93773651227372</v>
      </c>
      <c r="V27" s="8">
        <v>181.02693784897562</v>
      </c>
      <c r="W27" s="43">
        <v>242.30913555592238</v>
      </c>
      <c r="X27" s="44">
        <v>55.750784973253474</v>
      </c>
      <c r="Y27" s="8">
        <v>167.16835467505928</v>
      </c>
      <c r="Z27" s="7" t="s">
        <v>22</v>
      </c>
      <c r="AA27" s="2">
        <v>109.73844397194257</v>
      </c>
      <c r="AB27" s="43">
        <v>226.30140747052181</v>
      </c>
      <c r="AC27" s="8">
        <v>159.79416160694032</v>
      </c>
      <c r="AD27" s="8">
        <v>196.74738541319539</v>
      </c>
      <c r="AE27" s="7" t="s">
        <v>22</v>
      </c>
    </row>
    <row r="28" spans="1:31" ht="13.15" x14ac:dyDescent="0.4">
      <c r="A28" s="1">
        <f t="shared" si="0"/>
        <v>1994</v>
      </c>
      <c r="B28" s="43">
        <v>153.4431751203258</v>
      </c>
      <c r="C28" s="43">
        <v>309.95979716002557</v>
      </c>
      <c r="D28" s="43">
        <v>384.09654972341451</v>
      </c>
      <c r="E28" s="47">
        <v>287.00276703290342</v>
      </c>
      <c r="F28" s="2">
        <v>166.9067202452508</v>
      </c>
      <c r="G28" s="47">
        <v>145.75744216533911</v>
      </c>
      <c r="H28" s="44">
        <v>110.67806666471007</v>
      </c>
      <c r="I28" s="49">
        <v>66.986965051939222</v>
      </c>
      <c r="J28" s="44">
        <v>313.88384961170721</v>
      </c>
      <c r="K28" s="2">
        <v>211.09530216899688</v>
      </c>
      <c r="L28" s="8">
        <v>317.68844426706397</v>
      </c>
      <c r="M28" s="8">
        <v>315.65834104278815</v>
      </c>
      <c r="N28" s="8">
        <v>113.08883197384978</v>
      </c>
      <c r="O28" s="7" t="s">
        <v>22</v>
      </c>
      <c r="P28" s="8">
        <v>111.36825054619321</v>
      </c>
      <c r="Q28" s="8">
        <v>182.25227467960994</v>
      </c>
      <c r="R28" s="8">
        <v>174.7305204274947</v>
      </c>
      <c r="S28" s="8">
        <v>229.12212738327656</v>
      </c>
      <c r="T28" s="8">
        <v>78.153082182718876</v>
      </c>
      <c r="U28" s="8">
        <v>395.50850284001723</v>
      </c>
      <c r="V28" s="8">
        <v>156.6759446626611</v>
      </c>
      <c r="W28" s="43">
        <v>157.54989484798583</v>
      </c>
      <c r="X28" s="44">
        <v>58.582365502890369</v>
      </c>
      <c r="Y28" s="8">
        <v>153.93218896503464</v>
      </c>
      <c r="Z28" s="7">
        <v>66.895147532895734</v>
      </c>
      <c r="AA28" s="2">
        <v>110.40929958325196</v>
      </c>
      <c r="AB28" s="43">
        <v>201.51461652157704</v>
      </c>
      <c r="AC28" s="8">
        <v>142.88263127648781</v>
      </c>
      <c r="AD28" s="8">
        <v>177.17978293978962</v>
      </c>
      <c r="AE28" s="7" t="s">
        <v>22</v>
      </c>
    </row>
    <row r="29" spans="1:31" ht="13.15" x14ac:dyDescent="0.4">
      <c r="A29" s="1">
        <f t="shared" si="0"/>
        <v>1995</v>
      </c>
      <c r="B29" s="43">
        <v>51.545440418973968</v>
      </c>
      <c r="C29" s="43">
        <v>315.89581603017939</v>
      </c>
      <c r="D29" s="43">
        <v>396.17055789424967</v>
      </c>
      <c r="E29" s="47">
        <v>271.8527182061286</v>
      </c>
      <c r="F29" s="2">
        <v>137.77883212903691</v>
      </c>
      <c r="G29" s="47">
        <v>108.95760017140243</v>
      </c>
      <c r="H29" s="44">
        <v>80.145124191934173</v>
      </c>
      <c r="I29" s="49">
        <v>64.445242053011171</v>
      </c>
      <c r="J29" s="44">
        <v>251.8698713104298</v>
      </c>
      <c r="K29" s="2">
        <v>186.79319474652957</v>
      </c>
      <c r="L29" s="8">
        <v>305.10404371863888</v>
      </c>
      <c r="M29" s="8">
        <v>262.5762307635614</v>
      </c>
      <c r="N29" s="8">
        <v>113.54507231664851</v>
      </c>
      <c r="O29" s="7" t="s">
        <v>22</v>
      </c>
      <c r="P29" s="8">
        <v>97.727267364633207</v>
      </c>
      <c r="Q29" s="8">
        <v>161.37135204743697</v>
      </c>
      <c r="R29" s="8">
        <v>156.18870742715413</v>
      </c>
      <c r="S29" s="8">
        <v>200.7416055396757</v>
      </c>
      <c r="T29" s="8">
        <v>64.585196925072935</v>
      </c>
      <c r="U29" s="8">
        <v>378.81778315036081</v>
      </c>
      <c r="V29" s="8">
        <v>111.43630702101608</v>
      </c>
      <c r="W29" s="43">
        <v>118.03204362658673</v>
      </c>
      <c r="X29" s="44">
        <v>60.553276222856688</v>
      </c>
      <c r="Y29" s="8">
        <v>118.79297759991697</v>
      </c>
      <c r="Z29" s="7">
        <v>68.234493486792246</v>
      </c>
      <c r="AA29" s="2">
        <v>92.771810353979532</v>
      </c>
      <c r="AB29" s="43">
        <v>176.59637081972437</v>
      </c>
      <c r="AC29" s="8">
        <v>135.42994006833734</v>
      </c>
      <c r="AD29" s="8">
        <v>147.21175599972548</v>
      </c>
      <c r="AE29" s="7" t="s">
        <v>22</v>
      </c>
    </row>
    <row r="30" spans="1:31" ht="13.15" x14ac:dyDescent="0.4">
      <c r="A30" s="1">
        <f t="shared" si="0"/>
        <v>1996</v>
      </c>
      <c r="B30" s="43">
        <v>45.670361848985571</v>
      </c>
      <c r="C30" s="43">
        <v>320.58427642903303</v>
      </c>
      <c r="D30" s="43">
        <v>366.06803597066585</v>
      </c>
      <c r="E30" s="47">
        <v>303.49587316260562</v>
      </c>
      <c r="F30" s="2">
        <v>145.86777845508539</v>
      </c>
      <c r="G30" s="47">
        <v>116.05357281696359</v>
      </c>
      <c r="H30" s="44">
        <v>68.549022994614063</v>
      </c>
      <c r="I30" s="49">
        <v>58.533116929010276</v>
      </c>
      <c r="J30" s="44">
        <v>235.78868882994541</v>
      </c>
      <c r="K30" s="2">
        <v>173.7587385174447</v>
      </c>
      <c r="L30" s="8">
        <v>205.63698535007745</v>
      </c>
      <c r="M30" s="8">
        <v>220.51343108815885</v>
      </c>
      <c r="N30" s="8">
        <v>70.360586539449514</v>
      </c>
      <c r="O30" s="7" t="s">
        <v>22</v>
      </c>
      <c r="P30" s="8">
        <v>93.461293688484176</v>
      </c>
      <c r="Q30" s="8">
        <v>144.16647659327074</v>
      </c>
      <c r="R30" s="8">
        <v>125.23585135517069</v>
      </c>
      <c r="S30" s="8">
        <v>182.63217683990209</v>
      </c>
      <c r="T30" s="8">
        <v>67.327705807798168</v>
      </c>
      <c r="U30" s="8">
        <v>329.40134386334103</v>
      </c>
      <c r="V30" s="8">
        <v>99.058275247196519</v>
      </c>
      <c r="W30" s="43">
        <v>109.90822057011171</v>
      </c>
      <c r="X30" s="44">
        <v>79.025262565639437</v>
      </c>
      <c r="Y30" s="8">
        <v>108.79539479348583</v>
      </c>
      <c r="Z30" s="7">
        <v>69.201173122059174</v>
      </c>
      <c r="AA30" s="2">
        <v>77.153927883212347</v>
      </c>
      <c r="AB30" s="43">
        <v>156.03604115911068</v>
      </c>
      <c r="AC30" s="8">
        <v>136.73189009728083</v>
      </c>
      <c r="AD30" s="8">
        <v>120.40061622238052</v>
      </c>
      <c r="AE30" s="7" t="s">
        <v>22</v>
      </c>
    </row>
    <row r="31" spans="1:31" ht="13.15" x14ac:dyDescent="0.4">
      <c r="A31" s="1">
        <f t="shared" si="0"/>
        <v>1997</v>
      </c>
      <c r="B31" s="43">
        <v>83.514926999346258</v>
      </c>
      <c r="C31" s="43">
        <v>336.95144001975018</v>
      </c>
      <c r="D31" s="43">
        <v>315.69988172389071</v>
      </c>
      <c r="E31" s="47">
        <v>300.68949471307064</v>
      </c>
      <c r="F31" s="2">
        <v>135.28777588323516</v>
      </c>
      <c r="G31" s="47">
        <v>104.34983684996475</v>
      </c>
      <c r="H31" s="44">
        <v>61.5188461246412</v>
      </c>
      <c r="I31" s="49">
        <v>50.873384674773213</v>
      </c>
      <c r="J31" s="44">
        <v>231.66262199866389</v>
      </c>
      <c r="K31" s="2">
        <v>150.82980438106162</v>
      </c>
      <c r="L31" s="8">
        <v>196.70183052840579</v>
      </c>
      <c r="M31" s="8">
        <v>198.44717275104523</v>
      </c>
      <c r="N31" s="8">
        <v>59.000448456707986</v>
      </c>
      <c r="O31" s="7" t="s">
        <v>22</v>
      </c>
      <c r="P31" s="8">
        <v>90.770622412796186</v>
      </c>
      <c r="Q31" s="8">
        <v>140.33534888337385</v>
      </c>
      <c r="R31" s="8">
        <v>106.47339546107004</v>
      </c>
      <c r="S31" s="8">
        <v>174.46909021167036</v>
      </c>
      <c r="T31" s="8">
        <v>60.264460012618414</v>
      </c>
      <c r="U31" s="8">
        <v>289.83583108392304</v>
      </c>
      <c r="V31" s="8">
        <v>91.261802579312473</v>
      </c>
      <c r="W31" s="43">
        <v>96.399664032234767</v>
      </c>
      <c r="X31" s="44">
        <v>87.211879709583499</v>
      </c>
      <c r="Y31" s="8">
        <v>109.76909348975326</v>
      </c>
      <c r="Z31" s="7">
        <v>65.756856058258435</v>
      </c>
      <c r="AA31" s="2">
        <v>69.990870827787603</v>
      </c>
      <c r="AB31" s="43">
        <v>144.87927172502933</v>
      </c>
      <c r="AC31" s="8">
        <v>140.83534501138232</v>
      </c>
      <c r="AD31" s="8">
        <v>125.05652587837663</v>
      </c>
      <c r="AE31" s="7" t="s">
        <v>22</v>
      </c>
    </row>
    <row r="32" spans="1:31" ht="13.15" x14ac:dyDescent="0.4">
      <c r="A32" s="1">
        <f t="shared" si="0"/>
        <v>1998</v>
      </c>
      <c r="B32" s="43">
        <v>67.486277893433339</v>
      </c>
      <c r="C32" s="43">
        <v>365.73128626512033</v>
      </c>
      <c r="D32" s="43">
        <v>346.16951800183915</v>
      </c>
      <c r="E32" s="47">
        <v>365.36215803778254</v>
      </c>
      <c r="F32" s="2">
        <v>137.18671145038169</v>
      </c>
      <c r="G32" s="47">
        <v>150.21504611160375</v>
      </c>
      <c r="H32" s="44">
        <v>55.088463645484232</v>
      </c>
      <c r="I32" s="49">
        <v>49.00514904766468</v>
      </c>
      <c r="J32" s="44">
        <v>264.49125229702048</v>
      </c>
      <c r="K32" s="2">
        <v>167.17819535573062</v>
      </c>
      <c r="L32" s="8">
        <v>194.6912335262048</v>
      </c>
      <c r="M32" s="8">
        <v>184.55537286218225</v>
      </c>
      <c r="N32" s="8">
        <v>92.457561419202705</v>
      </c>
      <c r="O32" s="7" t="s">
        <v>22</v>
      </c>
      <c r="P32" s="8">
        <v>93.30110987973967</v>
      </c>
      <c r="Q32" s="8">
        <v>147.24101806332564</v>
      </c>
      <c r="R32" s="8">
        <v>109.25461116571327</v>
      </c>
      <c r="S32" s="8">
        <v>168.59844838192703</v>
      </c>
      <c r="T32" s="8">
        <v>63.450086762961966</v>
      </c>
      <c r="U32" s="8">
        <v>322.26012767784715</v>
      </c>
      <c r="V32" s="8">
        <v>107.06192031558459</v>
      </c>
      <c r="W32" s="43">
        <v>119.41641144708204</v>
      </c>
      <c r="X32" s="44">
        <v>95.161663387978606</v>
      </c>
      <c r="Y32" s="8">
        <v>179.8530490634339</v>
      </c>
      <c r="Z32" s="7">
        <v>69.041876707513111</v>
      </c>
      <c r="AA32" s="2">
        <v>71.555505076539461</v>
      </c>
      <c r="AB32" s="43">
        <v>155.14075497813252</v>
      </c>
      <c r="AC32" s="8">
        <v>156.41030678233133</v>
      </c>
      <c r="AD32" s="8">
        <v>173.57594280948183</v>
      </c>
      <c r="AE32" s="7" t="s">
        <v>22</v>
      </c>
    </row>
    <row r="33" spans="1:31" ht="13.15" x14ac:dyDescent="0.4">
      <c r="A33" s="1">
        <f t="shared" si="0"/>
        <v>1999</v>
      </c>
      <c r="B33" s="43">
        <v>63.436389224567201</v>
      </c>
      <c r="C33" s="43">
        <v>415.76691185745352</v>
      </c>
      <c r="D33" s="43">
        <v>344.1638514671514</v>
      </c>
      <c r="E33" s="47">
        <v>389.25819629472437</v>
      </c>
      <c r="F33" s="2">
        <v>141.29279491552956</v>
      </c>
      <c r="G33" s="47">
        <v>167.09200771707262</v>
      </c>
      <c r="H33" s="44">
        <v>49.543091348632309</v>
      </c>
      <c r="I33" s="49">
        <v>48.378236817685249</v>
      </c>
      <c r="J33" s="44">
        <v>239.29486171677854</v>
      </c>
      <c r="K33" s="2">
        <v>160.15577979345787</v>
      </c>
      <c r="L33" s="8" t="s">
        <v>22</v>
      </c>
      <c r="M33" s="8">
        <v>195.06417099799668</v>
      </c>
      <c r="N33" s="8">
        <v>46.181384651406248</v>
      </c>
      <c r="O33" s="7" t="s">
        <v>22</v>
      </c>
      <c r="P33" s="8">
        <v>88.640718100816514</v>
      </c>
      <c r="Q33" s="8">
        <v>152.97320508112489</v>
      </c>
      <c r="R33" s="8">
        <v>102.92948331728103</v>
      </c>
      <c r="S33" s="8">
        <v>150.52774120243242</v>
      </c>
      <c r="T33" s="8">
        <v>77.979876582609648</v>
      </c>
      <c r="U33" s="8">
        <v>312.45312442128039</v>
      </c>
      <c r="V33" s="8">
        <v>108.47999861180048</v>
      </c>
      <c r="W33" s="43">
        <v>147.90394771264837</v>
      </c>
      <c r="X33" s="44">
        <v>86.479450865670273</v>
      </c>
      <c r="Y33" s="8">
        <v>186.67931271503423</v>
      </c>
      <c r="Z33" s="7">
        <v>67.83944771359883</v>
      </c>
      <c r="AA33" s="2">
        <v>71.055186277242427</v>
      </c>
      <c r="AB33" s="43">
        <v>192.34496650128852</v>
      </c>
      <c r="AC33" s="8">
        <v>171.27597599664884</v>
      </c>
      <c r="AD33" s="8">
        <v>154.48683615932327</v>
      </c>
      <c r="AE33" s="7" t="s">
        <v>22</v>
      </c>
    </row>
    <row r="34" spans="1:31" ht="13.15" x14ac:dyDescent="0.4">
      <c r="A34" s="1">
        <f t="shared" si="0"/>
        <v>2000</v>
      </c>
      <c r="B34" s="43">
        <v>51.562726633080644</v>
      </c>
      <c r="C34" s="43">
        <v>368.04652814277352</v>
      </c>
      <c r="D34" s="43">
        <v>327.14125356739277</v>
      </c>
      <c r="E34" s="47">
        <v>341.29820873251407</v>
      </c>
      <c r="F34" s="2">
        <v>118.86027038644855</v>
      </c>
      <c r="G34" s="47">
        <v>156.03021039897328</v>
      </c>
      <c r="H34" s="44">
        <v>56.074541764359097</v>
      </c>
      <c r="I34" s="49">
        <v>41.505523259048068</v>
      </c>
      <c r="J34" s="44">
        <v>181.48214857395536</v>
      </c>
      <c r="K34" s="2">
        <v>134.33821046504758</v>
      </c>
      <c r="L34" s="8" t="s">
        <v>22</v>
      </c>
      <c r="M34" s="8">
        <v>176.25305779914473</v>
      </c>
      <c r="N34" s="8">
        <v>26.39540776550287</v>
      </c>
      <c r="O34" s="7" t="s">
        <v>22</v>
      </c>
      <c r="P34" s="8">
        <v>92.620769081786477</v>
      </c>
      <c r="Q34" s="8">
        <v>132.34518904018876</v>
      </c>
      <c r="R34" s="8">
        <v>77.93765676700292</v>
      </c>
      <c r="S34" s="8">
        <v>139.21447001162574</v>
      </c>
      <c r="T34" s="8">
        <v>76.09845106831014</v>
      </c>
      <c r="U34" s="8">
        <v>278.48732465209463</v>
      </c>
      <c r="V34" s="8">
        <v>97.239392484340129</v>
      </c>
      <c r="W34" s="43">
        <v>129.23974854835646</v>
      </c>
      <c r="X34" s="44">
        <v>78.420541566961589</v>
      </c>
      <c r="Y34" s="8">
        <v>128.38346061438529</v>
      </c>
      <c r="Z34" s="7">
        <v>64.232443425089727</v>
      </c>
      <c r="AA34" s="2">
        <v>50.865863642247298</v>
      </c>
      <c r="AB34" s="43">
        <v>191.36564234834623</v>
      </c>
      <c r="AC34" s="8">
        <v>179.06236436152943</v>
      </c>
      <c r="AD34" s="8">
        <v>99.152362648690868</v>
      </c>
      <c r="AE34" s="7" t="s">
        <v>22</v>
      </c>
    </row>
    <row r="35" spans="1:31" ht="13.15" x14ac:dyDescent="0.4">
      <c r="A35" s="1">
        <f t="shared" si="0"/>
        <v>2001</v>
      </c>
      <c r="C35" s="62">
        <v>409.84492106213429</v>
      </c>
      <c r="J35" s="62">
        <v>241.83829224692204</v>
      </c>
      <c r="N35" s="45"/>
      <c r="AC35" s="63">
        <v>227.15206001826371</v>
      </c>
    </row>
    <row r="36" spans="1:31" ht="13.15" x14ac:dyDescent="0.4">
      <c r="A36" s="1">
        <f t="shared" si="0"/>
        <v>2002</v>
      </c>
      <c r="C36" s="62">
        <v>452.52021039503597</v>
      </c>
      <c r="H36" s="9"/>
      <c r="I36" s="9"/>
      <c r="J36" s="62">
        <v>260.62412907619893</v>
      </c>
      <c r="AC36" s="63">
        <v>324.86774463065723</v>
      </c>
    </row>
    <row r="37" spans="1:31" ht="13.15" x14ac:dyDescent="0.4">
      <c r="A37" s="1">
        <f t="shared" si="0"/>
        <v>2003</v>
      </c>
      <c r="C37" s="62">
        <v>429.16812900544983</v>
      </c>
      <c r="H37" s="9"/>
      <c r="I37" s="9"/>
      <c r="J37" s="62">
        <v>225.45874011200854</v>
      </c>
      <c r="AC37" s="63">
        <v>334.41266743500751</v>
      </c>
    </row>
    <row r="38" spans="1:31" ht="13.15" x14ac:dyDescent="0.4">
      <c r="A38" s="1">
        <f t="shared" si="0"/>
        <v>2004</v>
      </c>
      <c r="C38" s="62">
        <v>378.37984362373697</v>
      </c>
      <c r="H38" s="9"/>
      <c r="I38" s="9"/>
      <c r="J38" s="62">
        <v>193.20792757265889</v>
      </c>
      <c r="AC38" s="63">
        <v>254.68012119996831</v>
      </c>
    </row>
    <row r="39" spans="1:31" ht="13.15" x14ac:dyDescent="0.4">
      <c r="A39" s="1">
        <f t="shared" si="0"/>
        <v>2005</v>
      </c>
      <c r="C39" s="62">
        <v>248.90953874324714</v>
      </c>
      <c r="H39" s="9"/>
      <c r="I39" s="9"/>
      <c r="J39" s="62">
        <v>148.87836204243121</v>
      </c>
      <c r="AC39" s="63">
        <v>197.89588575905651</v>
      </c>
    </row>
    <row r="40" spans="1:31" ht="13.15" x14ac:dyDescent="0.4">
      <c r="A40" s="1">
        <f t="shared" si="0"/>
        <v>2006</v>
      </c>
      <c r="C40" s="62">
        <v>196.9692249062528</v>
      </c>
      <c r="H40" s="9"/>
      <c r="I40" s="9"/>
      <c r="J40" s="62">
        <v>119.9998366700336</v>
      </c>
      <c r="AC40" s="63">
        <v>156.57662171701074</v>
      </c>
    </row>
    <row r="41" spans="1:31" ht="13.15" x14ac:dyDescent="0.4">
      <c r="A41" s="1">
        <f t="shared" si="0"/>
        <v>2007</v>
      </c>
      <c r="C41" s="62">
        <v>165.42328896010366</v>
      </c>
      <c r="J41" s="62">
        <v>108.74918135055221</v>
      </c>
      <c r="AC41" s="63">
        <v>153.72617385609445</v>
      </c>
    </row>
    <row r="42" spans="1:31" ht="13.15" x14ac:dyDescent="0.4">
      <c r="A42" s="1">
        <f t="shared" si="0"/>
        <v>2008</v>
      </c>
      <c r="C42" s="62">
        <v>139.13467993060527</v>
      </c>
      <c r="J42" s="62">
        <v>74.550342782935218</v>
      </c>
      <c r="AC42" s="63">
        <v>113.7529144733434</v>
      </c>
    </row>
    <row r="43" spans="1:31" ht="13.15" x14ac:dyDescent="0.4">
      <c r="J43" s="62">
        <v>139.13467993060527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Reference</vt:lpstr>
      <vt:lpstr>Table_2.1</vt:lpstr>
      <vt:lpstr>Data</vt:lpstr>
      <vt:lpstr>Data_2</vt:lpstr>
      <vt:lpstr>Table_2.1!_Hlk220090052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Kenneth Rogoff</cp:lastModifiedBy>
  <dcterms:created xsi:type="dcterms:W3CDTF">2010-09-16T19:57:16Z</dcterms:created>
  <dcterms:modified xsi:type="dcterms:W3CDTF">2015-11-20T08:06:29Z</dcterms:modified>
</cp:coreProperties>
</file>